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Číslo stretnutia 982" sheetId="1" state="visible" r:id="rId2"/>
    <sheet name="vysvetlivky" sheetId="2" state="visible" r:id="rId3"/>
  </sheets>
  <definedNames>
    <definedName function="false" hidden="false" localSheetId="0" name="_xlnm.Print_Area" vbProcedure="false">'Číslo stretnutia 982'!$B$1:$AE$45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<sst xmlns="http://schemas.openxmlformats.org/spreadsheetml/2006/main" count="141" uniqueCount="76">
  <si>
    <t xml:space="preserve">Liga</t>
  </si>
  <si>
    <t xml:space="preserve">Zápis zo stretnutia v stolnom tenise</t>
  </si>
  <si>
    <t xml:space="preserve">a</t>
  </si>
  <si>
    <t xml:space="preserve">DOMÁCI</t>
  </si>
  <si>
    <t xml:space="preserve">KARTY</t>
  </si>
  <si>
    <t xml:space="preserve">X</t>
  </si>
  <si>
    <t xml:space="preserve">Muži</t>
  </si>
  <si>
    <t xml:space="preserve">Bratislavský stolnotenisový zväz</t>
  </si>
  <si>
    <t xml:space="preserve">Priezvisko, Meno</t>
  </si>
  <si>
    <t xml:space="preserve">V</t>
  </si>
  <si>
    <t xml:space="preserve">P</t>
  </si>
  <si>
    <t xml:space="preserve">ž</t>
  </si>
  <si>
    <t xml:space="preserve">žč</t>
  </si>
  <si>
    <t xml:space="preserve">č</t>
  </si>
  <si>
    <t xml:space="preserve">Ženy</t>
  </si>
  <si>
    <t xml:space="preserve">BODY</t>
  </si>
  <si>
    <t xml:space="preserve">SETY</t>
  </si>
  <si>
    <t xml:space="preserve">LOPTY</t>
  </si>
  <si>
    <t xml:space="preserve">Domáci</t>
  </si>
  <si>
    <t xml:space="preserve">Majstrovský</t>
  </si>
  <si>
    <t xml:space="preserve">Hostia</t>
  </si>
  <si>
    <t xml:space="preserve">štvorhra D1</t>
  </si>
  <si>
    <t xml:space="preserve">Pohárový</t>
  </si>
  <si>
    <t xml:space="preserve">štvorhra D2</t>
  </si>
  <si>
    <t xml:space="preserve">Priateľský</t>
  </si>
  <si>
    <t xml:space="preserve">Ročník</t>
  </si>
  <si>
    <t xml:space="preserve">č.zápasu</t>
  </si>
  <si>
    <t xml:space="preserve">kolo</t>
  </si>
  <si>
    <t xml:space="preserve">Rozhodca</t>
  </si>
  <si>
    <t xml:space="preserve">2022/23</t>
  </si>
  <si>
    <t xml:space="preserve">Vajda Jozef</t>
  </si>
  <si>
    <t xml:space="preserve">pozn.</t>
  </si>
  <si>
    <t xml:space="preserve">v kole</t>
  </si>
  <si>
    <t xml:space="preserve">Striedajúci</t>
  </si>
  <si>
    <t xml:space="preserve">Loptičky</t>
  </si>
  <si>
    <t xml:space="preserve">Sety</t>
  </si>
  <si>
    <t xml:space="preserve">Body</t>
  </si>
  <si>
    <t xml:space="preserve">sety domaci</t>
  </si>
  <si>
    <t xml:space="preserve">sety hostia</t>
  </si>
  <si>
    <t xml:space="preserve">štvorhry</t>
  </si>
  <si>
    <t xml:space="preserve">D1</t>
  </si>
  <si>
    <t xml:space="preserve">H1</t>
  </si>
  <si>
    <t xml:space="preserve"> </t>
  </si>
  <si>
    <t xml:space="preserve">D2</t>
  </si>
  <si>
    <t xml:space="preserve">H2</t>
  </si>
  <si>
    <t xml:space="preserve">A</t>
  </si>
  <si>
    <t xml:space="preserve">B</t>
  </si>
  <si>
    <t xml:space="preserve">Y</t>
  </si>
  <si>
    <t xml:space="preserve">C</t>
  </si>
  <si>
    <t xml:space="preserve">Z</t>
  </si>
  <si>
    <t xml:space="preserve">D</t>
  </si>
  <si>
    <t xml:space="preserve">U</t>
  </si>
  <si>
    <t xml:space="preserve">x</t>
  </si>
  <si>
    <t xml:space="preserve">HOSTIA</t>
  </si>
  <si>
    <t xml:space="preserve">štvorhra H1</t>
  </si>
  <si>
    <t xml:space="preserve">štvorhra H2</t>
  </si>
  <si>
    <t xml:space="preserve">Devínska Nová Ves</t>
  </si>
  <si>
    <t xml:space="preserve">Dňa</t>
  </si>
  <si>
    <t xml:space="preserve">Čas</t>
  </si>
  <si>
    <t xml:space="preserve">18.30</t>
  </si>
  <si>
    <t xml:space="preserve">Pripomienky/Protesty (ak nepostačuje priestor, použite zadnú stranu originálu)</t>
  </si>
  <si>
    <t xml:space="preserve">Hlavný rozhodca</t>
  </si>
  <si>
    <t xml:space="preserve">Zástupca domáceho družstva</t>
  </si>
  <si>
    <t xml:space="preserve">Zástupca hosťujúceho družstva</t>
  </si>
  <si>
    <t xml:space="preserve">v</t>
  </si>
  <si>
    <t xml:space="preserve">p</t>
  </si>
  <si>
    <t xml:space="preserve">V/P</t>
  </si>
  <si>
    <t xml:space="preserve">Domaci</t>
  </si>
  <si>
    <t xml:space="preserve">sv</t>
  </si>
  <si>
    <t xml:space="preserve">sp</t>
  </si>
  <si>
    <t xml:space="preserve">Ponúkame Vám nový formulár pre zápis z ligového stretnutia súťaží BZST. Formulár funguje ako excelovský list, pričom je možné vypĺňať ho priamo na zápase elektronicky. Vypíšu sa zostavy oboch družstiev a rozlosovanie sa urobí samo. Ak sa losuje kto má A a kto X, potom sa do horného rohu súpisky domácich aj hostí vpíše X alebo A (pre domácich to je bunka B3 a pre hostí B23), podľa toho kto si čo vylosuje a program sa postará o správne rozpísanie zápasu. Pri striedaní sa vpíše striedajúci hráč do príslušného riadka, podľa toho, za ktorého hráča strieda a zároveň sa do stĺpca „v kole“ pripíše kolo, v ktorom striedal. Rozlosovanie sa na základe toho správne automaticky upraví. Do formulára sa následne vpisujú len výsledky jednotlivých setov. Všetko ostatné spočítava program sám, t.j. pomer setov, celkový bodový stav a takisto pomer víťazstiev a výhier. Takže po odohraní posledného setu je hotový celý zápis spolu so štatistikou a stačí ho len vytlačiť.</t>
  </si>
  <si>
    <t xml:space="preserve">Zadávanie w.o. výsledkov, alebo výsledkov, ak niektoré družstvo nastúpi len v trojici.</t>
  </si>
  <si>
    <r>
      <rPr>
        <b val="true"/>
        <sz val="10"/>
        <rFont val="Arial CE"/>
        <family val="0"/>
        <charset val="238"/>
      </rPr>
      <t xml:space="preserve">A/ Ak sa výsledky W.O. započítavajú</t>
    </r>
    <r>
      <rPr>
        <sz val="10"/>
        <rFont val="Arial CE"/>
        <family val="0"/>
        <charset val="238"/>
      </rPr>
      <t xml:space="preserve">, potom do poznámky treba dať len značku </t>
    </r>
    <r>
      <rPr>
        <b val="true"/>
        <sz val="10"/>
        <rFont val="Arial CE"/>
        <family val="0"/>
        <charset val="238"/>
      </rPr>
      <t xml:space="preserve">w.o. (s bodkami !!!)</t>
    </r>
    <r>
      <rPr>
        <sz val="10"/>
        <rFont val="Arial CE"/>
        <family val="0"/>
        <charset val="238"/>
      </rPr>
      <t xml:space="preserve"> a vyplniť sety 11/0, 11/0, 11/0. Všetko sa započíta, ako keby sa hralo, t.j. víťazovi výhra, porazenému prehra</t>
    </r>
  </si>
  <si>
    <r>
      <rPr>
        <b val="true"/>
        <sz val="10"/>
        <rFont val="Arial CE"/>
        <family val="0"/>
        <charset val="238"/>
      </rPr>
      <t xml:space="preserve">B/ Ak sa výsledky w.o. neapočítavajú</t>
    </r>
    <r>
      <rPr>
        <sz val="10"/>
        <rFont val="Arial CE"/>
        <family val="0"/>
        <charset val="238"/>
      </rPr>
      <t xml:space="preserve">, potom sa lopty v setoch nepíšu, len sa do poznámky napíše</t>
    </r>
    <r>
      <rPr>
        <b val="true"/>
        <sz val="10"/>
        <rFont val="Arial CE"/>
        <family val="0"/>
        <charset val="238"/>
      </rPr>
      <t xml:space="preserve"> wo</t>
    </r>
    <r>
      <rPr>
        <sz val="10"/>
        <rFont val="Arial CE"/>
        <family val="0"/>
        <charset val="238"/>
      </rPr>
      <t xml:space="preserve"> alebo </t>
    </r>
    <r>
      <rPr>
        <b val="true"/>
        <sz val="10"/>
        <rFont val="Arial CE"/>
        <family val="0"/>
        <charset val="238"/>
      </rPr>
      <t xml:space="preserve">ow (bez bodiek !!!!!)</t>
    </r>
    <r>
      <rPr>
        <sz val="10"/>
        <rFont val="Arial CE"/>
        <family val="0"/>
        <charset val="238"/>
      </rPr>
      <t xml:space="preserve">. V takom prípade ak je napísané wo, víťazstvo sa prizná domácemu, ak je ow, víťazstvo sa prizná hosťujúcemu. V bilancii výhier a prehier sa takýto výsledok nepremietne, avšak do počtu bodov družstva a počtu setov samozrejme tento výsledok bude započítaný Takto sa postupuje aj v prípade, že niektoré družstvo nastúpi v trojici, wo, resp. ow prehráva družstvo, ktoré na daný zápas nepostavilo hráča.</t>
    </r>
  </si>
  <si>
    <t xml:space="preserve">Ako príklad vyplneného súboru je priložený zápis zo zápasu STK Pezinok C – Reca B.</t>
  </si>
  <si>
    <t xml:space="preserve">P. Alexy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</si>
</sst>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dd/mm/yyyy"/>
  </numFmts>
  <fonts count="18">
    <font>
      <sz val="10"/>
      <name val="Arial CE"/>
      <family val="0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4"/>
      <color rgb="FFFFFFFF"/>
      <name val="Arial CE"/>
      <family val="0"/>
      <charset val="238"/>
    </font>
    <font>
      <sz val="12"/>
      <name val="Arial CE"/>
      <family val="0"/>
      <charset val="238"/>
    </font>
    <font>
      <b val="true"/>
      <sz val="12"/>
      <name val="Arial CE"/>
      <family val="0"/>
      <charset val="238"/>
    </font>
    <font>
      <b val="true"/>
      <sz val="14"/>
      <name val="Arial CE"/>
      <family val="0"/>
      <charset val="238"/>
    </font>
    <font>
      <b val="true"/>
      <sz val="26"/>
      <name val="Arial CE"/>
      <family val="0"/>
      <charset val="238"/>
    </font>
    <font>
      <b val="true"/>
      <sz val="18"/>
      <name val="Arial CE"/>
      <family val="0"/>
      <charset val="238"/>
    </font>
    <font>
      <sz val="18"/>
      <name val="Arial CE"/>
      <family val="0"/>
      <charset val="238"/>
    </font>
    <font>
      <b val="true"/>
      <sz val="28"/>
      <name val="Arial CE"/>
      <family val="0"/>
      <charset val="238"/>
    </font>
    <font>
      <sz val="16"/>
      <name val="Arial CE"/>
      <family val="0"/>
      <charset val="238"/>
    </font>
    <font>
      <b val="true"/>
      <sz val="10"/>
      <name val="Arial CE"/>
      <family val="0"/>
      <charset val="238"/>
    </font>
    <font>
      <sz val="8"/>
      <name val="Arial CE"/>
      <family val="0"/>
      <charset val="238"/>
    </font>
    <font>
      <b val="true"/>
      <sz val="4"/>
      <color rgb="FFFFFFFF"/>
      <name val="Arial CE"/>
      <family val="0"/>
      <charset val="238"/>
    </font>
    <font>
      <sz val="10"/>
      <color rgb="FF000000"/>
      <name val="Arial CE"/>
      <family val="0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1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3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3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1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6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2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3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6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4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4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6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4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4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76680</xdr:colOff>
      <xdr:row>32</xdr:row>
      <xdr:rowOff>47880</xdr:rowOff>
    </xdr:from>
    <xdr:to>
      <xdr:col>14</xdr:col>
      <xdr:colOff>2048040</xdr:colOff>
      <xdr:row>41</xdr:row>
      <xdr:rowOff>9000</xdr:rowOff>
    </xdr:to>
    <xdr:sp>
      <xdr:nvSpPr>
        <xdr:cNvPr id="0" name="CustomShape 1"/>
        <xdr:cNvSpPr/>
      </xdr:nvSpPr>
      <xdr:spPr>
        <a:xfrm>
          <a:off x="4530240" y="7085880"/>
          <a:ext cx="3292200" cy="177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ct val="100000"/>
            </a:lnSpc>
          </a:pPr>
          <a:r>
            <a:rPr b="0" lang="sk-SK" sz="1000" spc="-1" strike="noStrike">
              <a:solidFill>
                <a:srgbClr val="000000"/>
              </a:solidFill>
              <a:latin typeface="Arial CE"/>
            </a:rPr>
            <a:t>Domáci</a:t>
          </a:r>
          <a:endParaRPr b="0" lang="en-GB" sz="10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76320</xdr:colOff>
      <xdr:row>43</xdr:row>
      <xdr:rowOff>190800</xdr:rowOff>
    </xdr:from>
    <xdr:to>
      <xdr:col>14</xdr:col>
      <xdr:colOff>895680</xdr:colOff>
      <xdr:row>43</xdr:row>
      <xdr:rowOff>190800</xdr:rowOff>
    </xdr:to>
    <xdr:sp>
      <xdr:nvSpPr>
        <xdr:cNvPr id="1" name="Line 1"/>
        <xdr:cNvSpPr/>
      </xdr:nvSpPr>
      <xdr:spPr>
        <a:xfrm>
          <a:off x="3735000" y="9552960"/>
          <a:ext cx="2935080" cy="0"/>
        </a:xfrm>
        <a:prstGeom prst="line">
          <a:avLst/>
        </a:prstGeom>
        <a:ln w="1587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20</xdr:col>
      <xdr:colOff>171720</xdr:colOff>
      <xdr:row>43</xdr:row>
      <xdr:rowOff>171720</xdr:rowOff>
    </xdr:from>
    <xdr:to>
      <xdr:col>29</xdr:col>
      <xdr:colOff>104760</xdr:colOff>
      <xdr:row>43</xdr:row>
      <xdr:rowOff>171720</xdr:rowOff>
    </xdr:to>
    <xdr:sp>
      <xdr:nvSpPr>
        <xdr:cNvPr id="2" name="Line 1"/>
        <xdr:cNvSpPr/>
      </xdr:nvSpPr>
      <xdr:spPr>
        <a:xfrm>
          <a:off x="11761560" y="9533880"/>
          <a:ext cx="2954520" cy="0"/>
        </a:xfrm>
        <a:prstGeom prst="line">
          <a:avLst/>
        </a:prstGeom>
        <a:ln w="1587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1638360</xdr:colOff>
      <xdr:row>43</xdr:row>
      <xdr:rowOff>190800</xdr:rowOff>
    </xdr:from>
    <xdr:to>
      <xdr:col>17</xdr:col>
      <xdr:colOff>66960</xdr:colOff>
      <xdr:row>43</xdr:row>
      <xdr:rowOff>190800</xdr:rowOff>
    </xdr:to>
    <xdr:sp>
      <xdr:nvSpPr>
        <xdr:cNvPr id="3" name="Line 1"/>
        <xdr:cNvSpPr/>
      </xdr:nvSpPr>
      <xdr:spPr>
        <a:xfrm>
          <a:off x="7412760" y="9552960"/>
          <a:ext cx="3337200" cy="0"/>
        </a:xfrm>
        <a:prstGeom prst="line">
          <a:avLst/>
        </a:prstGeom>
        <a:ln w="1587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15</xdr:col>
      <xdr:colOff>0</xdr:colOff>
      <xdr:row>32</xdr:row>
      <xdr:rowOff>47880</xdr:rowOff>
    </xdr:from>
    <xdr:to>
      <xdr:col>20</xdr:col>
      <xdr:colOff>95400</xdr:colOff>
      <xdr:row>41</xdr:row>
      <xdr:rowOff>9000</xdr:rowOff>
    </xdr:to>
    <xdr:sp>
      <xdr:nvSpPr>
        <xdr:cNvPr id="4" name="CustomShape 1"/>
        <xdr:cNvSpPr/>
      </xdr:nvSpPr>
      <xdr:spPr>
        <a:xfrm>
          <a:off x="7992000" y="7085880"/>
          <a:ext cx="3693240" cy="177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ct val="100000"/>
            </a:lnSpc>
          </a:pPr>
          <a:r>
            <a:rPr b="0" lang="sk-SK" sz="1000" spc="-1" strike="noStrike">
              <a:solidFill>
                <a:srgbClr val="000000"/>
              </a:solidFill>
              <a:latin typeface="Arial CE"/>
            </a:rPr>
            <a:t>Hostia</a:t>
          </a:r>
          <a:endParaRPr b="0" lang="en-GB" sz="1000" spc="-1" strike="noStrike">
            <a:latin typeface="Times New Roman"/>
          </a:endParaRPr>
        </a:p>
      </xdr:txBody>
    </xdr:sp>
    <xdr:clientData/>
  </xdr:twoCellAnchor>
  <xdr:twoCellAnchor editAs="twoCell">
    <xdr:from>
      <xdr:col>20</xdr:col>
      <xdr:colOff>143280</xdr:colOff>
      <xdr:row>32</xdr:row>
      <xdr:rowOff>47880</xdr:rowOff>
    </xdr:from>
    <xdr:to>
      <xdr:col>30</xdr:col>
      <xdr:colOff>123480</xdr:colOff>
      <xdr:row>41</xdr:row>
      <xdr:rowOff>9000</xdr:rowOff>
    </xdr:to>
    <xdr:sp>
      <xdr:nvSpPr>
        <xdr:cNvPr id="5" name="CustomShape 1"/>
        <xdr:cNvSpPr/>
      </xdr:nvSpPr>
      <xdr:spPr>
        <a:xfrm>
          <a:off x="11733120" y="7085880"/>
          <a:ext cx="3404160" cy="177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ct val="100000"/>
            </a:lnSpc>
          </a:pPr>
          <a:r>
            <a:rPr b="0" lang="sk-SK" sz="1000" spc="-1" strike="noStrike">
              <a:solidFill>
                <a:srgbClr val="000000"/>
              </a:solidFill>
              <a:latin typeface="Arial CE"/>
            </a:rPr>
            <a:t>Rozhodca</a:t>
          </a:r>
          <a:endParaRPr b="0" lang="en-GB" sz="10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BJ89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AL26" activeCellId="0" sqref="AL26"/>
    </sheetView>
  </sheetViews>
  <sheetFormatPr defaultColWidth="9.15625" defaultRowHeight="15.75" zeroHeight="false" outlineLevelRow="0" outlineLevelCol="0"/>
  <cols>
    <col collapsed="false" customWidth="true" hidden="false" outlineLevel="0" max="1" min="1" style="1" width="1.71"/>
    <col collapsed="false" customWidth="true" hidden="false" outlineLevel="0" max="2" min="2" style="2" width="7.57"/>
    <col collapsed="false" customWidth="true" hidden="false" outlineLevel="0" max="3" min="3" style="3" width="11.14"/>
    <col collapsed="false" customWidth="true" hidden="false" outlineLevel="0" max="4" min="4" style="2" width="23.71"/>
    <col collapsed="false" customWidth="true" hidden="false" outlineLevel="0" max="6" min="5" style="3" width="3.86"/>
    <col collapsed="false" customWidth="true" hidden="false" outlineLevel="0" max="7" min="7" style="2" width="2.42"/>
    <col collapsed="false" customWidth="true" hidden="false" outlineLevel="0" max="9" min="8" style="2" width="2.99"/>
    <col collapsed="false" customWidth="true" hidden="false" outlineLevel="0" max="10" min="10" style="2" width="2.85"/>
    <col collapsed="false" customWidth="true" hidden="false" outlineLevel="0" max="11" min="11" style="2" width="3.14"/>
    <col collapsed="false" customWidth="true" hidden="false" outlineLevel="0" max="12" min="12" style="2" width="6.15"/>
    <col collapsed="false" customWidth="true" hidden="false" outlineLevel="0" max="13" min="13" style="3" width="5.01"/>
    <col collapsed="false" customWidth="true" hidden="false" outlineLevel="0" max="14" min="14" style="3" width="4.43"/>
    <col collapsed="false" customWidth="true" hidden="false" outlineLevel="0" max="15" min="15" style="2" width="31.43"/>
    <col collapsed="false" customWidth="true" hidden="false" outlineLevel="0" max="16" min="16" style="2" width="33.86"/>
    <col collapsed="false" customWidth="true" hidden="false" outlineLevel="0" max="17" min="17" style="4" width="4.29"/>
    <col collapsed="false" customWidth="true" hidden="false" outlineLevel="0" max="26" min="18" style="2" width="4.29"/>
    <col collapsed="false" customWidth="true" hidden="false" outlineLevel="0" max="30" min="27" style="2" width="5.7"/>
    <col collapsed="false" customWidth="true" hidden="false" outlineLevel="0" max="31" min="31" style="4" width="6.71"/>
    <col collapsed="false" customWidth="false" hidden="false" outlineLevel="0" max="47" min="32" style="2" width="9.14"/>
    <col collapsed="false" customWidth="true" hidden="false" outlineLevel="0" max="48" min="48" style="3" width="5.57"/>
    <col collapsed="false" customWidth="true" hidden="false" outlineLevel="0" max="49" min="49" style="3" width="5.28"/>
    <col collapsed="false" customWidth="true" hidden="false" outlineLevel="0" max="50" min="50" style="3" width="5.14"/>
    <col collapsed="false" customWidth="true" hidden="false" outlineLevel="0" max="51" min="51" style="3" width="4.43"/>
    <col collapsed="false" customWidth="true" hidden="false" outlineLevel="0" max="52" min="52" style="3" width="5.86"/>
    <col collapsed="false" customWidth="true" hidden="false" outlineLevel="0" max="53" min="53" style="2" width="3.86"/>
    <col collapsed="false" customWidth="true" hidden="false" outlineLevel="0" max="54" min="54" style="2" width="4.71"/>
    <col collapsed="false" customWidth="true" hidden="false" outlineLevel="0" max="55" min="55" style="2" width="4.57"/>
    <col collapsed="false" customWidth="true" hidden="false" outlineLevel="0" max="56" min="56" style="2" width="5.28"/>
    <col collapsed="false" customWidth="true" hidden="false" outlineLevel="0" max="57" min="57" style="2" width="4.71"/>
    <col collapsed="false" customWidth="true" hidden="false" outlineLevel="0" max="58" min="58" style="2" width="4.43"/>
    <col collapsed="false" customWidth="false" hidden="false" outlineLevel="0" max="1024" min="59" style="2" width="9.14"/>
  </cols>
  <sheetData>
    <row r="2" customFormat="false" ht="16.5" hidden="false" customHeight="true" outlineLevel="0" collapsed="false">
      <c r="C2" s="5"/>
      <c r="D2" s="6"/>
      <c r="E2" s="7"/>
      <c r="F2" s="7"/>
      <c r="G2" s="6"/>
      <c r="H2" s="6"/>
      <c r="I2" s="6"/>
      <c r="J2" s="6"/>
      <c r="K2" s="6"/>
      <c r="L2" s="8" t="n">
        <v>9</v>
      </c>
      <c r="M2" s="9" t="s">
        <v>0</v>
      </c>
      <c r="N2" s="7"/>
      <c r="O2" s="6"/>
      <c r="P2" s="10" t="s">
        <v>1</v>
      </c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1"/>
    </row>
    <row r="3" customFormat="false" ht="18.75" hidden="false" customHeight="false" outlineLevel="0" collapsed="false">
      <c r="B3" s="12" t="s">
        <v>2</v>
      </c>
      <c r="C3" s="13" t="s">
        <v>3</v>
      </c>
      <c r="D3" s="13"/>
      <c r="E3" s="13"/>
      <c r="F3" s="13"/>
      <c r="G3" s="14"/>
      <c r="H3" s="15"/>
      <c r="I3" s="15"/>
      <c r="J3" s="16"/>
      <c r="K3" s="17"/>
      <c r="L3" s="17"/>
      <c r="M3" s="18"/>
      <c r="N3" s="19"/>
      <c r="O3" s="17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20"/>
    </row>
    <row r="4" customFormat="false" ht="18.75" hidden="false" customHeight="false" outlineLevel="0" collapsed="false">
      <c r="B4" s="21"/>
      <c r="C4" s="13"/>
      <c r="D4" s="13"/>
      <c r="E4" s="13"/>
      <c r="F4" s="13"/>
      <c r="G4" s="22" t="s">
        <v>4</v>
      </c>
      <c r="H4" s="22"/>
      <c r="I4" s="22"/>
      <c r="J4" s="22"/>
      <c r="K4" s="17"/>
      <c r="L4" s="23" t="s">
        <v>5</v>
      </c>
      <c r="M4" s="18" t="s">
        <v>6</v>
      </c>
      <c r="N4" s="19"/>
      <c r="O4" s="17"/>
      <c r="P4" s="24" t="s">
        <v>7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0"/>
    </row>
    <row r="5" customFormat="false" ht="18.75" hidden="false" customHeight="false" outlineLevel="0" collapsed="false">
      <c r="B5" s="21"/>
      <c r="C5" s="25"/>
      <c r="D5" s="17" t="s">
        <v>8</v>
      </c>
      <c r="E5" s="19" t="s">
        <v>9</v>
      </c>
      <c r="F5" s="26" t="s">
        <v>10</v>
      </c>
      <c r="G5" s="21" t="s">
        <v>11</v>
      </c>
      <c r="H5" s="17" t="s">
        <v>12</v>
      </c>
      <c r="I5" s="17" t="s">
        <v>12</v>
      </c>
      <c r="J5" s="27" t="s">
        <v>13</v>
      </c>
      <c r="K5" s="17"/>
      <c r="L5" s="17"/>
      <c r="M5" s="18"/>
      <c r="N5" s="19"/>
      <c r="O5" s="17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0"/>
    </row>
    <row r="6" customFormat="false" ht="17.35" hidden="false" customHeight="false" outlineLevel="0" collapsed="false">
      <c r="A6" s="1" t="str">
        <f aca="false">C6</f>
        <v>A</v>
      </c>
      <c r="B6" s="21"/>
      <c r="C6" s="28" t="str">
        <f aca="false">IF(B3="x","X","A")</f>
        <v>A</v>
      </c>
      <c r="D6" s="29"/>
      <c r="E6" s="30" t="n">
        <f aca="false">M70</f>
        <v>0</v>
      </c>
      <c r="F6" s="31" t="n">
        <f aca="false">N70</f>
        <v>0</v>
      </c>
      <c r="G6" s="32"/>
      <c r="H6" s="33"/>
      <c r="I6" s="33"/>
      <c r="J6" s="34"/>
      <c r="K6" s="17"/>
      <c r="L6" s="23"/>
      <c r="M6" s="18" t="s">
        <v>14</v>
      </c>
      <c r="N6" s="19"/>
      <c r="O6" s="17"/>
      <c r="P6" s="17"/>
      <c r="Q6" s="35"/>
      <c r="R6" s="17"/>
      <c r="S6" s="17"/>
      <c r="T6" s="17"/>
      <c r="U6" s="17"/>
      <c r="V6" s="17"/>
      <c r="W6" s="17"/>
      <c r="X6" s="17"/>
      <c r="Y6" s="36" t="s">
        <v>15</v>
      </c>
      <c r="Z6" s="36"/>
      <c r="AA6" s="37" t="s">
        <v>16</v>
      </c>
      <c r="AB6" s="37"/>
      <c r="AC6" s="37" t="s">
        <v>17</v>
      </c>
      <c r="AD6" s="37"/>
      <c r="AE6" s="20"/>
    </row>
    <row r="7" customFormat="false" ht="18.75" hidden="false" customHeight="true" outlineLevel="0" collapsed="false">
      <c r="A7" s="1" t="str">
        <f aca="false">C7</f>
        <v>B</v>
      </c>
      <c r="B7" s="21"/>
      <c r="C7" s="38" t="str">
        <f aca="false">IF(B3="x","Y","B")</f>
        <v>B</v>
      </c>
      <c r="D7" s="39"/>
      <c r="E7" s="40" t="n">
        <f aca="false">M71</f>
        <v>0</v>
      </c>
      <c r="F7" s="41" t="n">
        <f aca="false">N71</f>
        <v>0</v>
      </c>
      <c r="G7" s="42"/>
      <c r="H7" s="43"/>
      <c r="I7" s="43"/>
      <c r="J7" s="44"/>
      <c r="K7" s="17"/>
      <c r="L7" s="17"/>
      <c r="M7" s="18"/>
      <c r="N7" s="19"/>
      <c r="O7" s="17"/>
      <c r="P7" s="45" t="s">
        <v>18</v>
      </c>
      <c r="Q7" s="46"/>
      <c r="R7" s="46"/>
      <c r="S7" s="46"/>
      <c r="T7" s="46"/>
      <c r="U7" s="46"/>
      <c r="V7" s="46"/>
      <c r="W7" s="46"/>
      <c r="X7" s="46"/>
      <c r="Y7" s="47" t="n">
        <f aca="false">SUM(AC15:AC32)</f>
        <v>0</v>
      </c>
      <c r="Z7" s="47"/>
      <c r="AA7" s="48" t="n">
        <f aca="false">SUM(AA15:AA32)</f>
        <v>0</v>
      </c>
      <c r="AB7" s="48"/>
      <c r="AC7" s="48" t="n">
        <f aca="false">Q65+S65+U65+W65+Y65</f>
        <v>0</v>
      </c>
      <c r="AD7" s="48"/>
      <c r="AE7" s="20"/>
    </row>
    <row r="8" customFormat="false" ht="18.75" hidden="false" customHeight="true" outlineLevel="0" collapsed="false">
      <c r="A8" s="1" t="str">
        <f aca="false">C8</f>
        <v>C</v>
      </c>
      <c r="B8" s="21"/>
      <c r="C8" s="38" t="str">
        <f aca="false">IF(B3="x","Z","C")</f>
        <v>C</v>
      </c>
      <c r="D8" s="29"/>
      <c r="E8" s="40" t="n">
        <f aca="false">M72</f>
        <v>0</v>
      </c>
      <c r="F8" s="41" t="n">
        <f aca="false">N72</f>
        <v>0</v>
      </c>
      <c r="G8" s="42"/>
      <c r="H8" s="43"/>
      <c r="I8" s="43"/>
      <c r="J8" s="44"/>
      <c r="K8" s="17"/>
      <c r="L8" s="23" t="s">
        <v>5</v>
      </c>
      <c r="M8" s="18" t="s">
        <v>19</v>
      </c>
      <c r="N8" s="19"/>
      <c r="O8" s="17"/>
      <c r="P8" s="45"/>
      <c r="Q8" s="46"/>
      <c r="R8" s="46"/>
      <c r="S8" s="46"/>
      <c r="T8" s="46"/>
      <c r="U8" s="46"/>
      <c r="V8" s="46"/>
      <c r="W8" s="46"/>
      <c r="X8" s="46"/>
      <c r="Y8" s="47"/>
      <c r="Z8" s="47"/>
      <c r="AA8" s="48"/>
      <c r="AB8" s="48"/>
      <c r="AC8" s="48"/>
      <c r="AD8" s="48"/>
      <c r="AE8" s="20"/>
    </row>
    <row r="9" customFormat="false" ht="17.35" hidden="false" customHeight="false" outlineLevel="0" collapsed="false">
      <c r="A9" s="1" t="str">
        <f aca="false">C9</f>
        <v>D</v>
      </c>
      <c r="B9" s="21"/>
      <c r="C9" s="49" t="str">
        <f aca="false">IF(B3="x","U","D")</f>
        <v>D</v>
      </c>
      <c r="D9" s="50"/>
      <c r="E9" s="51" t="n">
        <f aca="false">M73</f>
        <v>0</v>
      </c>
      <c r="F9" s="52" t="n">
        <f aca="false">N73</f>
        <v>0</v>
      </c>
      <c r="G9" s="42"/>
      <c r="H9" s="43"/>
      <c r="I9" s="43"/>
      <c r="J9" s="44"/>
      <c r="K9" s="17"/>
      <c r="L9" s="17"/>
      <c r="M9" s="18"/>
      <c r="N9" s="19"/>
      <c r="O9" s="17"/>
      <c r="P9" s="45" t="s">
        <v>20</v>
      </c>
      <c r="Q9" s="46"/>
      <c r="R9" s="46"/>
      <c r="S9" s="46"/>
      <c r="T9" s="46"/>
      <c r="U9" s="46"/>
      <c r="V9" s="46"/>
      <c r="W9" s="46"/>
      <c r="X9" s="46"/>
      <c r="Y9" s="47" t="n">
        <f aca="false">SUM(AD15:AD32)</f>
        <v>0</v>
      </c>
      <c r="Z9" s="47"/>
      <c r="AA9" s="48" t="n">
        <f aca="false">SUM(AB15:AB32)</f>
        <v>0</v>
      </c>
      <c r="AB9" s="48"/>
      <c r="AC9" s="48" t="n">
        <f aca="false">R65+T65+V65+X65+Z65</f>
        <v>0</v>
      </c>
      <c r="AD9" s="48"/>
      <c r="AE9" s="20"/>
    </row>
    <row r="10" customFormat="false" ht="17.35" hidden="false" customHeight="true" outlineLevel="0" collapsed="false">
      <c r="B10" s="21"/>
      <c r="C10" s="53" t="s">
        <v>21</v>
      </c>
      <c r="D10" s="29"/>
      <c r="E10" s="54" t="n">
        <f aca="false">IF(AND(AC15=0,AD15=0),0,IF(AC15=1,1,0))</f>
        <v>0</v>
      </c>
      <c r="F10" s="55" t="n">
        <f aca="false">IF(AND(AD15=0,AC15=0),0,IF(AD15=1,1,0))</f>
        <v>0</v>
      </c>
      <c r="G10" s="42"/>
      <c r="H10" s="43"/>
      <c r="I10" s="43"/>
      <c r="J10" s="44"/>
      <c r="K10" s="17"/>
      <c r="L10" s="23"/>
      <c r="M10" s="18" t="s">
        <v>22</v>
      </c>
      <c r="N10" s="19"/>
      <c r="O10" s="17"/>
      <c r="P10" s="45"/>
      <c r="Q10" s="46"/>
      <c r="R10" s="46"/>
      <c r="S10" s="46"/>
      <c r="T10" s="46"/>
      <c r="U10" s="46"/>
      <c r="V10" s="46"/>
      <c r="W10" s="46"/>
      <c r="X10" s="46"/>
      <c r="Y10" s="47"/>
      <c r="Z10" s="47"/>
      <c r="AA10" s="48"/>
      <c r="AB10" s="48"/>
      <c r="AC10" s="48"/>
      <c r="AD10" s="48"/>
      <c r="AE10" s="20"/>
    </row>
    <row r="11" customFormat="false" ht="15" hidden="false" customHeight="false" outlineLevel="0" collapsed="false">
      <c r="B11" s="21"/>
      <c r="C11" s="53"/>
      <c r="D11" s="39"/>
      <c r="E11" s="54"/>
      <c r="F11" s="55"/>
      <c r="G11" s="42"/>
      <c r="H11" s="43"/>
      <c r="I11" s="43"/>
      <c r="J11" s="44"/>
      <c r="K11" s="17"/>
      <c r="L11" s="17"/>
      <c r="M11" s="19"/>
      <c r="N11" s="19"/>
      <c r="O11" s="17"/>
      <c r="P11" s="17"/>
      <c r="Q11" s="35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20"/>
    </row>
    <row r="12" customFormat="false" ht="17.35" hidden="false" customHeight="true" outlineLevel="0" collapsed="false">
      <c r="B12" s="21"/>
      <c r="C12" s="56" t="s">
        <v>23</v>
      </c>
      <c r="D12" s="29"/>
      <c r="E12" s="54" t="n">
        <f aca="false">IF(AND(AC16=0,AD16=0),0,IF(AC16=1,1,0))</f>
        <v>0</v>
      </c>
      <c r="F12" s="55" t="n">
        <f aca="false">IF(AND(AD16=0,AC16=0),0,IF(AD16=1,1,0))</f>
        <v>0</v>
      </c>
      <c r="G12" s="42"/>
      <c r="H12" s="43"/>
      <c r="I12" s="43"/>
      <c r="J12" s="44"/>
      <c r="K12" s="17"/>
      <c r="L12" s="23"/>
      <c r="M12" s="18" t="s">
        <v>24</v>
      </c>
      <c r="N12" s="19"/>
      <c r="O12" s="17"/>
      <c r="P12" s="17"/>
      <c r="Q12" s="57" t="s">
        <v>25</v>
      </c>
      <c r="R12" s="57"/>
      <c r="S12" s="57"/>
      <c r="T12" s="57" t="s">
        <v>26</v>
      </c>
      <c r="U12" s="57"/>
      <c r="V12" s="57" t="s">
        <v>27</v>
      </c>
      <c r="W12" s="57"/>
      <c r="X12" s="58" t="s">
        <v>28</v>
      </c>
      <c r="Y12" s="58"/>
      <c r="Z12" s="58"/>
      <c r="AA12" s="58"/>
      <c r="AB12" s="58"/>
      <c r="AC12" s="58"/>
      <c r="AD12" s="58"/>
      <c r="AE12" s="20"/>
    </row>
    <row r="13" customFormat="false" ht="15" hidden="false" customHeight="false" outlineLevel="0" collapsed="false">
      <c r="B13" s="21"/>
      <c r="C13" s="56"/>
      <c r="D13" s="50"/>
      <c r="E13" s="54"/>
      <c r="F13" s="55"/>
      <c r="G13" s="59"/>
      <c r="H13" s="60"/>
      <c r="I13" s="60"/>
      <c r="J13" s="61"/>
      <c r="K13" s="17"/>
      <c r="L13" s="17"/>
      <c r="M13" s="19"/>
      <c r="N13" s="19"/>
      <c r="O13" s="17"/>
      <c r="P13" s="17"/>
      <c r="Q13" s="62" t="s">
        <v>29</v>
      </c>
      <c r="R13" s="62"/>
      <c r="S13" s="62"/>
      <c r="T13" s="63" t="n">
        <v>29</v>
      </c>
      <c r="U13" s="63"/>
      <c r="V13" s="63" t="n">
        <v>6</v>
      </c>
      <c r="W13" s="63"/>
      <c r="X13" s="63" t="s">
        <v>30</v>
      </c>
      <c r="Y13" s="63"/>
      <c r="Z13" s="63"/>
      <c r="AA13" s="63"/>
      <c r="AB13" s="63"/>
      <c r="AC13" s="63"/>
      <c r="AD13" s="63"/>
      <c r="AE13" s="20" t="s">
        <v>31</v>
      </c>
    </row>
    <row r="14" customFormat="false" ht="16.5" hidden="false" customHeight="false" outlineLevel="0" collapsed="false">
      <c r="B14" s="21" t="s">
        <v>32</v>
      </c>
      <c r="C14" s="21" t="s">
        <v>33</v>
      </c>
      <c r="D14" s="17"/>
      <c r="E14" s="19" t="s">
        <v>9</v>
      </c>
      <c r="F14" s="26" t="s">
        <v>10</v>
      </c>
      <c r="G14" s="21" t="s">
        <v>11</v>
      </c>
      <c r="H14" s="17" t="s">
        <v>12</v>
      </c>
      <c r="I14" s="17" t="s">
        <v>12</v>
      </c>
      <c r="J14" s="27" t="s">
        <v>13</v>
      </c>
      <c r="K14" s="17"/>
      <c r="L14" s="17"/>
      <c r="M14" s="19"/>
      <c r="N14" s="19"/>
      <c r="O14" s="64" t="s">
        <v>18</v>
      </c>
      <c r="P14" s="64" t="s">
        <v>20</v>
      </c>
      <c r="Q14" s="65" t="s">
        <v>34</v>
      </c>
      <c r="R14" s="65"/>
      <c r="S14" s="65"/>
      <c r="T14" s="65"/>
      <c r="U14" s="65"/>
      <c r="V14" s="65"/>
      <c r="W14" s="65"/>
      <c r="X14" s="65"/>
      <c r="Y14" s="65"/>
      <c r="Z14" s="65"/>
      <c r="AA14" s="65" t="s">
        <v>35</v>
      </c>
      <c r="AB14" s="65"/>
      <c r="AC14" s="65" t="s">
        <v>36</v>
      </c>
      <c r="AD14" s="65"/>
      <c r="AE14" s="20"/>
      <c r="AV14" s="19" t="s">
        <v>37</v>
      </c>
      <c r="AW14" s="19"/>
      <c r="AX14" s="19"/>
      <c r="AY14" s="19"/>
      <c r="AZ14" s="19"/>
      <c r="BB14" s="19" t="s">
        <v>38</v>
      </c>
      <c r="BC14" s="19"/>
      <c r="BD14" s="19"/>
      <c r="BE14" s="19"/>
      <c r="BF14" s="19"/>
    </row>
    <row r="15" customFormat="false" ht="17.35" hidden="false" customHeight="false" outlineLevel="0" collapsed="false">
      <c r="A15" s="1" t="str">
        <f aca="false">C15</f>
        <v>A</v>
      </c>
      <c r="B15" s="66" t="n">
        <v>4</v>
      </c>
      <c r="C15" s="28" t="str">
        <f aca="false">IF(B3="x","X","A")</f>
        <v>A</v>
      </c>
      <c r="D15" s="67"/>
      <c r="E15" s="68" t="n">
        <f aca="false">M74</f>
        <v>0</v>
      </c>
      <c r="F15" s="69" t="n">
        <f aca="false">N74</f>
        <v>0</v>
      </c>
      <c r="G15" s="32"/>
      <c r="H15" s="33"/>
      <c r="I15" s="33"/>
      <c r="J15" s="34"/>
      <c r="K15" s="17"/>
      <c r="L15" s="70" t="s">
        <v>39</v>
      </c>
      <c r="M15" s="71" t="s">
        <v>40</v>
      </c>
      <c r="N15" s="71" t="s">
        <v>41</v>
      </c>
      <c r="O15" s="72" t="str">
        <f aca="false">CONCATENATE(D10,"/",D11)</f>
        <v>/</v>
      </c>
      <c r="P15" s="73" t="str">
        <f aca="false">CONCATENATE(D28,"/",D29)</f>
        <v>/</v>
      </c>
      <c r="Q15" s="74"/>
      <c r="R15" s="75"/>
      <c r="S15" s="74"/>
      <c r="T15" s="75"/>
      <c r="U15" s="74"/>
      <c r="V15" s="75"/>
      <c r="W15" s="74"/>
      <c r="X15" s="75"/>
      <c r="Y15" s="74"/>
      <c r="Z15" s="76"/>
      <c r="AA15" s="77" t="n">
        <f aca="false">IF(AE15="wo",3,IF(AE15="ow",0,SUM(AV15:AZ15)))</f>
        <v>0</v>
      </c>
      <c r="AB15" s="78" t="n">
        <f aca="false">IF(AE15="wo",0,IF(AE15="ow",3,SUM(BB15:BF15)))</f>
        <v>0</v>
      </c>
      <c r="AC15" s="79" t="n">
        <f aca="false">IF(AA15=3,1,0)</f>
        <v>0</v>
      </c>
      <c r="AD15" s="80" t="n">
        <f aca="false">IF(AB15=3,1,0)</f>
        <v>0</v>
      </c>
      <c r="AE15" s="81"/>
      <c r="AV15" s="3" t="n">
        <f aca="false">IF(Q15&gt;R15,1,0)</f>
        <v>0</v>
      </c>
      <c r="AW15" s="3" t="n">
        <f aca="false">IF(S15&gt;T15,1,0)</f>
        <v>0</v>
      </c>
      <c r="AX15" s="3" t="n">
        <f aca="false">IF(U15&gt;V15,1,0)</f>
        <v>0</v>
      </c>
      <c r="AY15" s="3" t="n">
        <f aca="false">IF(W15&gt;X15,1,0)</f>
        <v>0</v>
      </c>
      <c r="AZ15" s="3" t="n">
        <f aca="false">IF(Y15&gt;Z15,1,0)</f>
        <v>0</v>
      </c>
      <c r="BB15" s="2" t="n">
        <f aca="false">IF(R15&gt;Q15,1,0)</f>
        <v>0</v>
      </c>
      <c r="BC15" s="2" t="n">
        <f aca="false">IF(T15&gt;S15,1,0)</f>
        <v>0</v>
      </c>
      <c r="BD15" s="2" t="n">
        <f aca="false">IF(V15&gt;U15,1,0)</f>
        <v>0</v>
      </c>
      <c r="BE15" s="2" t="n">
        <f aca="false">IF(X15&gt;W15,1,0)</f>
        <v>0</v>
      </c>
      <c r="BF15" s="2" t="n">
        <f aca="false">IF(Z15&gt;Y15,1,0)</f>
        <v>0</v>
      </c>
    </row>
    <row r="16" customFormat="false" ht="17.35" hidden="false" customHeight="false" outlineLevel="0" collapsed="false">
      <c r="A16" s="1" t="str">
        <f aca="false">C16</f>
        <v>B</v>
      </c>
      <c r="B16" s="66"/>
      <c r="C16" s="38" t="str">
        <f aca="false">IF(B3="x","Y","B")</f>
        <v>B</v>
      </c>
      <c r="D16" s="82" t="s">
        <v>42</v>
      </c>
      <c r="E16" s="83" t="n">
        <f aca="false">M75</f>
        <v>0</v>
      </c>
      <c r="F16" s="84" t="n">
        <f aca="false">N75</f>
        <v>0</v>
      </c>
      <c r="G16" s="42"/>
      <c r="H16" s="43"/>
      <c r="I16" s="43"/>
      <c r="J16" s="44"/>
      <c r="K16" s="17"/>
      <c r="L16" s="70"/>
      <c r="M16" s="85" t="s">
        <v>43</v>
      </c>
      <c r="N16" s="85" t="s">
        <v>44</v>
      </c>
      <c r="O16" s="86" t="str">
        <f aca="false">CONCATENATE(D12,"/",D13)</f>
        <v>/</v>
      </c>
      <c r="P16" s="87" t="str">
        <f aca="false">CONCATENATE(D30,"/",D31)</f>
        <v>/</v>
      </c>
      <c r="Q16" s="88"/>
      <c r="R16" s="89"/>
      <c r="S16" s="88"/>
      <c r="T16" s="89"/>
      <c r="U16" s="88"/>
      <c r="V16" s="89"/>
      <c r="W16" s="88"/>
      <c r="X16" s="89"/>
      <c r="Y16" s="88"/>
      <c r="Z16" s="90"/>
      <c r="AA16" s="91" t="n">
        <f aca="false">IF(AE16="wo",3,IF(AE16="ow",0,SUM(AV16:AZ16)))</f>
        <v>0</v>
      </c>
      <c r="AB16" s="92" t="n">
        <f aca="false">IF(AE16="wo",0,IF(AE16="ow",3,SUM(BB16:BF16)))</f>
        <v>0</v>
      </c>
      <c r="AC16" s="93" t="n">
        <f aca="false">IF(AA16=3,1,0)</f>
        <v>0</v>
      </c>
      <c r="AD16" s="94" t="n">
        <f aca="false">IF(AB16=3,1,0)</f>
        <v>0</v>
      </c>
      <c r="AE16" s="81"/>
      <c r="AV16" s="3" t="n">
        <f aca="false">IF(Q16&gt;R16,1,0)</f>
        <v>0</v>
      </c>
      <c r="AW16" s="3" t="n">
        <f aca="false">IF(S16&gt;T16,1,0)</f>
        <v>0</v>
      </c>
      <c r="AX16" s="3" t="n">
        <f aca="false">IF(U16&gt;V16,1,0)</f>
        <v>0</v>
      </c>
      <c r="AY16" s="3" t="n">
        <f aca="false">IF(W16&gt;X16,1,0)</f>
        <v>0</v>
      </c>
      <c r="AZ16" s="3" t="n">
        <f aca="false">IF(Y16&gt;Z16,1,0)</f>
        <v>0</v>
      </c>
      <c r="BB16" s="2" t="n">
        <f aca="false">IF(R16&gt;Q16,1,0)</f>
        <v>0</v>
      </c>
      <c r="BC16" s="2" t="n">
        <f aca="false">IF(T16&gt;S16,1,0)</f>
        <v>0</v>
      </c>
      <c r="BD16" s="2" t="n">
        <f aca="false">IF(V16&gt;U16,1,0)</f>
        <v>0</v>
      </c>
      <c r="BE16" s="2" t="n">
        <f aca="false">IF(X16&gt;W16,1,0)</f>
        <v>0</v>
      </c>
      <c r="BF16" s="2" t="n">
        <f aca="false">IF(Z16&gt;Y16,1,0)</f>
        <v>0</v>
      </c>
    </row>
    <row r="17" customFormat="false" ht="17.35" hidden="false" customHeight="false" outlineLevel="0" collapsed="false">
      <c r="A17" s="1" t="str">
        <f aca="false">C17</f>
        <v>C</v>
      </c>
      <c r="B17" s="66" t="n">
        <v>3</v>
      </c>
      <c r="C17" s="38" t="str">
        <f aca="false">IF(B3="x","Z","C")</f>
        <v>C</v>
      </c>
      <c r="D17" s="82"/>
      <c r="E17" s="83" t="n">
        <f aca="false">M76</f>
        <v>0</v>
      </c>
      <c r="F17" s="84" t="n">
        <f aca="false">N76</f>
        <v>0</v>
      </c>
      <c r="G17" s="42"/>
      <c r="H17" s="43"/>
      <c r="I17" s="43"/>
      <c r="J17" s="44"/>
      <c r="K17" s="17"/>
      <c r="L17" s="95" t="s">
        <v>27</v>
      </c>
      <c r="M17" s="96" t="str">
        <f aca="false">IF($B$3="a",BI17,BJ17)</f>
        <v>A</v>
      </c>
      <c r="N17" s="71" t="str">
        <f aca="false">IF($B$21="x",BJ17,BI17)</f>
        <v>X</v>
      </c>
      <c r="O17" s="72" t="n">
        <f aca="false">VLOOKUP(M17,$C$6:$D$9,2,0)</f>
        <v>0</v>
      </c>
      <c r="P17" s="73" t="n">
        <f aca="false">VLOOKUP(N17,$C$24:$D$27,2,0)</f>
        <v>0</v>
      </c>
      <c r="Q17" s="74"/>
      <c r="R17" s="75"/>
      <c r="S17" s="74"/>
      <c r="T17" s="75"/>
      <c r="U17" s="74"/>
      <c r="V17" s="75"/>
      <c r="W17" s="74"/>
      <c r="X17" s="75"/>
      <c r="Y17" s="74"/>
      <c r="Z17" s="76"/>
      <c r="AA17" s="77" t="n">
        <f aca="false">IF(AE17="wo",3,IF(AE17="ow",0,SUM(AV17:AZ17)))</f>
        <v>0</v>
      </c>
      <c r="AB17" s="78" t="n">
        <f aca="false">IF(AE17="wo",0,IF(AE17="ow",3,SUM(BB17:BF17)))</f>
        <v>0</v>
      </c>
      <c r="AC17" s="79" t="n">
        <f aca="false">IF(AA17=3,1,0)</f>
        <v>0</v>
      </c>
      <c r="AD17" s="80" t="n">
        <f aca="false">IF(AB17=3,1,0)</f>
        <v>0</v>
      </c>
      <c r="AE17" s="81"/>
      <c r="AV17" s="3" t="n">
        <f aca="false">IF(Q17&gt;R17,1,0)</f>
        <v>0</v>
      </c>
      <c r="AW17" s="3" t="n">
        <f aca="false">IF(S17&gt;T17,1,0)</f>
        <v>0</v>
      </c>
      <c r="AX17" s="3" t="n">
        <f aca="false">IF(U17&gt;V17,1,0)</f>
        <v>0</v>
      </c>
      <c r="AY17" s="3" t="n">
        <f aca="false">IF(W17&gt;X17,1,0)</f>
        <v>0</v>
      </c>
      <c r="AZ17" s="3" t="n">
        <f aca="false">IF(Y17&gt;Z17,1,0)</f>
        <v>0</v>
      </c>
      <c r="BB17" s="2" t="n">
        <f aca="false">IF(R17&gt;Q17,1,0)</f>
        <v>0</v>
      </c>
      <c r="BC17" s="2" t="n">
        <f aca="false">IF(T17&gt;S17,1,0)</f>
        <v>0</v>
      </c>
      <c r="BD17" s="2" t="n">
        <f aca="false">IF(V17&gt;U17,1,0)</f>
        <v>0</v>
      </c>
      <c r="BE17" s="2" t="n">
        <f aca="false">IF(X17&gt;W17,1,0)</f>
        <v>0</v>
      </c>
      <c r="BF17" s="2" t="n">
        <f aca="false">IF(Z17&gt;Y17,1,0)</f>
        <v>0</v>
      </c>
      <c r="BI17" s="96" t="s">
        <v>45</v>
      </c>
      <c r="BJ17" s="71" t="s">
        <v>5</v>
      </c>
    </row>
    <row r="18" customFormat="false" ht="17.35" hidden="false" customHeight="false" outlineLevel="0" collapsed="false">
      <c r="A18" s="1" t="str">
        <f aca="false">C18</f>
        <v>D</v>
      </c>
      <c r="B18" s="66" t="n">
        <v>4</v>
      </c>
      <c r="C18" s="49" t="str">
        <f aca="false">IF(B3="x","U","D")</f>
        <v>D</v>
      </c>
      <c r="D18" s="97"/>
      <c r="E18" s="98" t="n">
        <f aca="false">M77</f>
        <v>0</v>
      </c>
      <c r="F18" s="99" t="n">
        <f aca="false">N77</f>
        <v>0</v>
      </c>
      <c r="G18" s="59"/>
      <c r="H18" s="60"/>
      <c r="I18" s="60"/>
      <c r="J18" s="61"/>
      <c r="K18" s="17"/>
      <c r="L18" s="100" t="n">
        <v>1</v>
      </c>
      <c r="M18" s="101" t="str">
        <f aca="false">IF($B$3="a",BI18,BJ18)</f>
        <v>B</v>
      </c>
      <c r="N18" s="102" t="str">
        <f aca="false">IF($B$21="x",BJ18,BI18)</f>
        <v>Y</v>
      </c>
      <c r="O18" s="103" t="n">
        <f aca="false">VLOOKUP(M18,$C$6:$D$9,2,0)</f>
        <v>0</v>
      </c>
      <c r="P18" s="104" t="n">
        <f aca="false">VLOOKUP(N18,$C$24:$D$27,2,0)</f>
        <v>0</v>
      </c>
      <c r="Q18" s="105"/>
      <c r="R18" s="106"/>
      <c r="S18" s="105"/>
      <c r="T18" s="106"/>
      <c r="U18" s="105"/>
      <c r="V18" s="106"/>
      <c r="W18" s="105"/>
      <c r="X18" s="106"/>
      <c r="Y18" s="105"/>
      <c r="Z18" s="107"/>
      <c r="AA18" s="108" t="n">
        <f aca="false">IF(AE18="wo",3,IF(AE18="ow",0,SUM(AV18:AZ18)))</f>
        <v>0</v>
      </c>
      <c r="AB18" s="109" t="n">
        <f aca="false">IF(AE18="wo",0,IF(AE18="ow",3,SUM(BB18:BF18)))</f>
        <v>0</v>
      </c>
      <c r="AC18" s="110" t="n">
        <f aca="false">IF(AA18=3,1,0)</f>
        <v>0</v>
      </c>
      <c r="AD18" s="111" t="n">
        <f aca="false">IF(AB18=3,1,0)</f>
        <v>0</v>
      </c>
      <c r="AE18" s="81"/>
      <c r="AV18" s="3" t="n">
        <f aca="false">IF(Q18&gt;R18,1,0)</f>
        <v>0</v>
      </c>
      <c r="AW18" s="3" t="n">
        <f aca="false">IF(S18&gt;T18,1,0)</f>
        <v>0</v>
      </c>
      <c r="AX18" s="3" t="n">
        <f aca="false">IF(U18&gt;V18,1,0)</f>
        <v>0</v>
      </c>
      <c r="AY18" s="3" t="n">
        <f aca="false">IF(W18&gt;X18,1,0)</f>
        <v>0</v>
      </c>
      <c r="AZ18" s="3" t="n">
        <f aca="false">IF(Y18&gt;Z18,1,0)</f>
        <v>0</v>
      </c>
      <c r="BB18" s="2" t="n">
        <f aca="false">IF(R18&gt;Q18,1,0)</f>
        <v>0</v>
      </c>
      <c r="BC18" s="2" t="n">
        <f aca="false">IF(T18&gt;S18,1,0)</f>
        <v>0</v>
      </c>
      <c r="BD18" s="2" t="n">
        <f aca="false">IF(V18&gt;U18,1,0)</f>
        <v>0</v>
      </c>
      <c r="BE18" s="2" t="n">
        <f aca="false">IF(X18&gt;W18,1,0)</f>
        <v>0</v>
      </c>
      <c r="BF18" s="2" t="n">
        <f aca="false">IF(Z18&gt;Y18,1,0)</f>
        <v>0</v>
      </c>
      <c r="BI18" s="101" t="s">
        <v>46</v>
      </c>
      <c r="BJ18" s="102" t="s">
        <v>47</v>
      </c>
    </row>
    <row r="19" customFormat="false" ht="17.35" hidden="false" customHeight="false" outlineLevel="0" collapsed="false">
      <c r="B19" s="112"/>
      <c r="C19" s="113"/>
      <c r="D19" s="114" t="s">
        <v>42</v>
      </c>
      <c r="E19" s="115"/>
      <c r="F19" s="115"/>
      <c r="G19" s="114"/>
      <c r="H19" s="114"/>
      <c r="I19" s="114"/>
      <c r="J19" s="116"/>
      <c r="K19" s="17"/>
      <c r="L19" s="100"/>
      <c r="M19" s="101" t="str">
        <f aca="false">IF($B$3="a",BI19,BJ19)</f>
        <v>C</v>
      </c>
      <c r="N19" s="102" t="str">
        <f aca="false">IF($B$21="x",BJ19,BI19)</f>
        <v>Z</v>
      </c>
      <c r="O19" s="103" t="n">
        <f aca="false">VLOOKUP(M19,$C$6:$D$9,2,0)</f>
        <v>0</v>
      </c>
      <c r="P19" s="104" t="n">
        <f aca="false">VLOOKUP(N19,$C$24:$D$27,2,0)</f>
        <v>0</v>
      </c>
      <c r="Q19" s="105"/>
      <c r="R19" s="106"/>
      <c r="S19" s="105"/>
      <c r="T19" s="106"/>
      <c r="U19" s="105"/>
      <c r="V19" s="106"/>
      <c r="W19" s="105"/>
      <c r="X19" s="106"/>
      <c r="Y19" s="105"/>
      <c r="Z19" s="107"/>
      <c r="AA19" s="108" t="n">
        <f aca="false">IF(AE19="wo",3,IF(AE19="ow",0,SUM(AV19:AZ19)))</f>
        <v>0</v>
      </c>
      <c r="AB19" s="109" t="n">
        <f aca="false">IF(AE19="wo",0,IF(AE19="ow",3,SUM(BB19:BF19)))</f>
        <v>0</v>
      </c>
      <c r="AC19" s="110" t="n">
        <f aca="false">IF(AA19=3,1,0)</f>
        <v>0</v>
      </c>
      <c r="AD19" s="111" t="n">
        <f aca="false">IF(AB19=3,1,0)</f>
        <v>0</v>
      </c>
      <c r="AE19" s="81"/>
      <c r="AV19" s="3" t="n">
        <f aca="false">IF(Q19&gt;R19,1,0)</f>
        <v>0</v>
      </c>
      <c r="AW19" s="3" t="n">
        <f aca="false">IF(S19&gt;T19,1,0)</f>
        <v>0</v>
      </c>
      <c r="AX19" s="3" t="n">
        <f aca="false">IF(U19&gt;V19,1,0)</f>
        <v>0</v>
      </c>
      <c r="AY19" s="3" t="n">
        <f aca="false">IF(W19&gt;X19,1,0)</f>
        <v>0</v>
      </c>
      <c r="AZ19" s="3" t="n">
        <f aca="false">IF(Y19&gt;Z19,1,0)</f>
        <v>0</v>
      </c>
      <c r="BB19" s="2" t="n">
        <f aca="false">IF(R19&gt;Q19,1,0)</f>
        <v>0</v>
      </c>
      <c r="BC19" s="2" t="n">
        <f aca="false">IF(T19&gt;S19,1,0)</f>
        <v>0</v>
      </c>
      <c r="BD19" s="2" t="n">
        <f aca="false">IF(V19&gt;U19,1,0)</f>
        <v>0</v>
      </c>
      <c r="BE19" s="2" t="n">
        <f aca="false">IF(X19&gt;W19,1,0)</f>
        <v>0</v>
      </c>
      <c r="BF19" s="2" t="n">
        <f aca="false">IF(Z19&gt;Y19,1,0)</f>
        <v>0</v>
      </c>
      <c r="BI19" s="101" t="s">
        <v>48</v>
      </c>
      <c r="BJ19" s="102" t="s">
        <v>49</v>
      </c>
    </row>
    <row r="20" customFormat="false" ht="17.35" hidden="false" customHeight="false" outlineLevel="0" collapsed="false">
      <c r="C20" s="117"/>
      <c r="D20" s="17" t="s">
        <v>42</v>
      </c>
      <c r="E20" s="19"/>
      <c r="F20" s="19"/>
      <c r="G20" s="17"/>
      <c r="H20" s="17"/>
      <c r="I20" s="17"/>
      <c r="J20" s="27"/>
      <c r="K20" s="17"/>
      <c r="L20" s="118"/>
      <c r="M20" s="119" t="str">
        <f aca="false">IF($B$3="a",BI20,BJ20)</f>
        <v>D</v>
      </c>
      <c r="N20" s="85" t="str">
        <f aca="false">IF($B$21="x",BJ20,BI20)</f>
        <v>U</v>
      </c>
      <c r="O20" s="86" t="n">
        <f aca="false">VLOOKUP(M20,$C$6:$D$9,2,0)</f>
        <v>0</v>
      </c>
      <c r="P20" s="87" t="n">
        <f aca="false">VLOOKUP(N20,$C$24:$D$27,2,0)</f>
        <v>0</v>
      </c>
      <c r="Q20" s="88"/>
      <c r="R20" s="89"/>
      <c r="S20" s="88"/>
      <c r="T20" s="89"/>
      <c r="U20" s="88"/>
      <c r="V20" s="89"/>
      <c r="W20" s="88"/>
      <c r="X20" s="89"/>
      <c r="Y20" s="88"/>
      <c r="Z20" s="90"/>
      <c r="AA20" s="91" t="n">
        <f aca="false">IF(AE20="wo",3,IF(AE20="ow",0,SUM(AV20:AZ20)))</f>
        <v>0</v>
      </c>
      <c r="AB20" s="92" t="n">
        <f aca="false">IF(AE20="wo",0,IF(AE20="ow",3,SUM(BB20:BF20)))</f>
        <v>0</v>
      </c>
      <c r="AC20" s="120" t="n">
        <f aca="false">IF(AA20=3,1,0)</f>
        <v>0</v>
      </c>
      <c r="AD20" s="121" t="n">
        <f aca="false">IF(AB20=3,1,0)</f>
        <v>0</v>
      </c>
      <c r="AE20" s="81"/>
      <c r="AV20" s="3" t="n">
        <f aca="false">IF(Q20&gt;R20,1,0)</f>
        <v>0</v>
      </c>
      <c r="AW20" s="3" t="n">
        <f aca="false">IF(S20&gt;T20,1,0)</f>
        <v>0</v>
      </c>
      <c r="AX20" s="3" t="n">
        <f aca="false">IF(U20&gt;V20,1,0)</f>
        <v>0</v>
      </c>
      <c r="AY20" s="3" t="n">
        <f aca="false">IF(W20&gt;X20,1,0)</f>
        <v>0</v>
      </c>
      <c r="AZ20" s="3" t="n">
        <f aca="false">IF(Y20&gt;Z20,1,0)</f>
        <v>0</v>
      </c>
      <c r="BB20" s="2" t="n">
        <f aca="false">IF(R20&gt;Q20,1,0)</f>
        <v>0</v>
      </c>
      <c r="BC20" s="2" t="n">
        <f aca="false">IF(T20&gt;S20,1,0)</f>
        <v>0</v>
      </c>
      <c r="BD20" s="2" t="n">
        <f aca="false">IF(V20&gt;U20,1,0)</f>
        <v>0</v>
      </c>
      <c r="BE20" s="2" t="n">
        <f aca="false">IF(X20&gt;W20,1,0)</f>
        <v>0</v>
      </c>
      <c r="BF20" s="2" t="n">
        <f aca="false">IF(Z20&gt;Y20,1,0)</f>
        <v>0</v>
      </c>
      <c r="BI20" s="119" t="s">
        <v>50</v>
      </c>
      <c r="BJ20" s="85" t="s">
        <v>51</v>
      </c>
    </row>
    <row r="21" customFormat="false" ht="17.35" hidden="false" customHeight="false" outlineLevel="0" collapsed="false">
      <c r="B21" s="12" t="s">
        <v>52</v>
      </c>
      <c r="C21" s="122" t="s">
        <v>53</v>
      </c>
      <c r="D21" s="122"/>
      <c r="E21" s="122"/>
      <c r="F21" s="122"/>
      <c r="G21" s="14"/>
      <c r="H21" s="15"/>
      <c r="I21" s="15"/>
      <c r="J21" s="16"/>
      <c r="K21" s="17"/>
      <c r="L21" s="95" t="s">
        <v>27</v>
      </c>
      <c r="M21" s="71" t="str">
        <f aca="false">IF($B$3="a",BI21,BJ21)</f>
        <v>B</v>
      </c>
      <c r="N21" s="71" t="str">
        <f aca="false">IF($B$21="x",BJ21,BI21)</f>
        <v>X</v>
      </c>
      <c r="O21" s="72" t="n">
        <f aca="false">IF(AND(VLOOKUP(M21,$A$15:$D$18,2,0)&gt;1,VLOOKUP(M21,$A$15:$D$18,2,0)&lt;3),VLOOKUP(M21,$A$15:$D$18,4,0),VLOOKUP(M21,$C$6:$D$9,2,0))</f>
        <v>0</v>
      </c>
      <c r="P21" s="72" t="n">
        <f aca="false">IF(AND(VLOOKUP(N21,$A$33:$D$36,2,0)&gt;1,VLOOKUP(N21,$A$33:$D$36,2,0)&lt;3),VLOOKUP(N21,$A$33:$D$36,4,0),VLOOKUP(N21,$C$24:$D$27,2,0))</f>
        <v>0</v>
      </c>
      <c r="Q21" s="74"/>
      <c r="R21" s="75"/>
      <c r="S21" s="74"/>
      <c r="T21" s="75"/>
      <c r="U21" s="74"/>
      <c r="V21" s="75"/>
      <c r="W21" s="74"/>
      <c r="X21" s="75"/>
      <c r="Y21" s="74"/>
      <c r="Z21" s="76"/>
      <c r="AA21" s="77" t="n">
        <f aca="false">IF(AE21="wo",3,IF(AE21="ow",0,SUM(AV21:AZ21)))</f>
        <v>0</v>
      </c>
      <c r="AB21" s="123" t="n">
        <f aca="false">IF(AE21="wo",0,IF(AE21="ow",3,SUM(BB21:BF21)))</f>
        <v>0</v>
      </c>
      <c r="AC21" s="79" t="n">
        <f aca="false">IF(AA21=3,1,0)</f>
        <v>0</v>
      </c>
      <c r="AD21" s="80" t="n">
        <f aca="false">IF(AB21=3,1,0)</f>
        <v>0</v>
      </c>
      <c r="AE21" s="81"/>
      <c r="AV21" s="3" t="n">
        <f aca="false">IF(Q21&gt;R21,1,0)</f>
        <v>0</v>
      </c>
      <c r="AW21" s="3" t="n">
        <f aca="false">IF(S21&gt;T21,1,0)</f>
        <v>0</v>
      </c>
      <c r="AX21" s="3" t="n">
        <f aca="false">IF(U21&gt;V21,1,0)</f>
        <v>0</v>
      </c>
      <c r="AY21" s="3" t="n">
        <f aca="false">IF(W21&gt;X21,1,0)</f>
        <v>0</v>
      </c>
      <c r="AZ21" s="3" t="n">
        <f aca="false">IF(Y21&gt;Z21,1,0)</f>
        <v>0</v>
      </c>
      <c r="BB21" s="2" t="n">
        <f aca="false">IF(R21&gt;Q21,1,0)</f>
        <v>0</v>
      </c>
      <c r="BC21" s="2" t="n">
        <f aca="false">IF(T21&gt;S21,1,0)</f>
        <v>0</v>
      </c>
      <c r="BD21" s="2" t="n">
        <f aca="false">IF(V21&gt;U21,1,0)</f>
        <v>0</v>
      </c>
      <c r="BE21" s="2" t="n">
        <f aca="false">IF(X21&gt;W21,1,0)</f>
        <v>0</v>
      </c>
      <c r="BF21" s="2" t="n">
        <f aca="false">IF(Z21&gt;Y21,1,0)</f>
        <v>0</v>
      </c>
      <c r="BI21" s="71" t="s">
        <v>46</v>
      </c>
      <c r="BJ21" s="71" t="s">
        <v>5</v>
      </c>
    </row>
    <row r="22" customFormat="false" ht="17.35" hidden="false" customHeight="false" outlineLevel="0" collapsed="false">
      <c r="B22" s="21"/>
      <c r="C22" s="122"/>
      <c r="D22" s="122"/>
      <c r="E22" s="122"/>
      <c r="F22" s="122"/>
      <c r="G22" s="22" t="s">
        <v>4</v>
      </c>
      <c r="H22" s="22"/>
      <c r="I22" s="22"/>
      <c r="J22" s="22"/>
      <c r="K22" s="17"/>
      <c r="L22" s="100" t="n">
        <v>2</v>
      </c>
      <c r="M22" s="102" t="str">
        <f aca="false">IF($B$3="a",BI22,BJ22)</f>
        <v>C</v>
      </c>
      <c r="N22" s="102" t="str">
        <f aca="false">IF($B$21="x",BJ22,BI22)</f>
        <v>Y</v>
      </c>
      <c r="O22" s="103" t="n">
        <f aca="false">IF(AND(VLOOKUP(M22,$A$15:$D$18,2,0)&gt;1,VLOOKUP(M22,$A$15:$D$18,2,0)&lt;3),VLOOKUP(M22,$A$15:$D$18,4,0),VLOOKUP(M22,$C$6:$D$9,2,0))</f>
        <v>0</v>
      </c>
      <c r="P22" s="103" t="n">
        <f aca="false">IF(AND(VLOOKUP(N22,$A$33:$D$36,2,0)&gt;1,VLOOKUP(N22,$A$33:$D$36,2,0)&lt;3),VLOOKUP(N22,$A$33:$D$36,4,0),VLOOKUP(N22,$C$24:$D$27,2,0))</f>
        <v>0</v>
      </c>
      <c r="Q22" s="105"/>
      <c r="R22" s="106"/>
      <c r="S22" s="105"/>
      <c r="T22" s="106"/>
      <c r="U22" s="105"/>
      <c r="V22" s="106"/>
      <c r="W22" s="105"/>
      <c r="X22" s="106"/>
      <c r="Y22" s="105"/>
      <c r="Z22" s="107"/>
      <c r="AA22" s="108" t="n">
        <f aca="false">IF(AE22="wo",3,IF(AE22="ow",0,SUM(AV22:AZ22)))</f>
        <v>0</v>
      </c>
      <c r="AB22" s="124" t="n">
        <f aca="false">IF(AE22="wo",0,IF(AE22="ow",3,SUM(BB22:BF22)))</f>
        <v>0</v>
      </c>
      <c r="AC22" s="110" t="n">
        <f aca="false">IF(AA22=3,1,0)</f>
        <v>0</v>
      </c>
      <c r="AD22" s="111" t="n">
        <f aca="false">IF(AB22=3,1,0)</f>
        <v>0</v>
      </c>
      <c r="AE22" s="81"/>
      <c r="AV22" s="3" t="n">
        <f aca="false">IF(Q22&gt;R22,1,0)</f>
        <v>0</v>
      </c>
      <c r="AW22" s="3" t="n">
        <f aca="false">IF(S22&gt;T22,1,0)</f>
        <v>0</v>
      </c>
      <c r="AX22" s="3" t="n">
        <f aca="false">IF(U22&gt;V22,1,0)</f>
        <v>0</v>
      </c>
      <c r="AY22" s="3" t="n">
        <f aca="false">IF(W22&gt;X22,1,0)</f>
        <v>0</v>
      </c>
      <c r="AZ22" s="3" t="n">
        <f aca="false">IF(Y22&gt;Z22,1,0)</f>
        <v>0</v>
      </c>
      <c r="BB22" s="2" t="n">
        <f aca="false">IF(R22&gt;Q22,1,0)</f>
        <v>0</v>
      </c>
      <c r="BC22" s="2" t="n">
        <f aca="false">IF(T22&gt;S22,1,0)</f>
        <v>0</v>
      </c>
      <c r="BD22" s="2" t="n">
        <f aca="false">IF(V22&gt;U22,1,0)</f>
        <v>0</v>
      </c>
      <c r="BE22" s="2" t="n">
        <f aca="false">IF(X22&gt;W22,1,0)</f>
        <v>0</v>
      </c>
      <c r="BF22" s="2" t="n">
        <f aca="false">IF(Z22&gt;Y22,1,0)</f>
        <v>0</v>
      </c>
      <c r="BI22" s="102" t="s">
        <v>48</v>
      </c>
      <c r="BJ22" s="102" t="s">
        <v>47</v>
      </c>
    </row>
    <row r="23" customFormat="false" ht="17.35" hidden="false" customHeight="false" outlineLevel="0" collapsed="false">
      <c r="B23" s="21"/>
      <c r="C23" s="125"/>
      <c r="D23" s="17" t="s">
        <v>8</v>
      </c>
      <c r="E23" s="19" t="s">
        <v>9</v>
      </c>
      <c r="F23" s="26" t="s">
        <v>10</v>
      </c>
      <c r="G23" s="21" t="s">
        <v>11</v>
      </c>
      <c r="H23" s="17" t="s">
        <v>12</v>
      </c>
      <c r="I23" s="17" t="s">
        <v>12</v>
      </c>
      <c r="J23" s="27" t="s">
        <v>13</v>
      </c>
      <c r="K23" s="17"/>
      <c r="L23" s="100"/>
      <c r="M23" s="102" t="str">
        <f aca="false">IF($B$3="a",BI23,BJ23)</f>
        <v>D</v>
      </c>
      <c r="N23" s="102" t="str">
        <f aca="false">IF($B$21="x",BJ23,BI23)</f>
        <v>Z</v>
      </c>
      <c r="O23" s="103" t="n">
        <f aca="false">IF(AND(VLOOKUP(M23,$A$15:$D$18,2,0)&gt;1,VLOOKUP(M23,$A$15:$D$18,2,0)&lt;3),VLOOKUP(M23,$A$15:$D$18,4,0),VLOOKUP(M23,$C$6:$D$9,2,0))</f>
        <v>0</v>
      </c>
      <c r="P23" s="103" t="n">
        <f aca="false">IF(AND(VLOOKUP(N23,$A$33:$D$36,2,0)&gt;1,VLOOKUP(N23,$A$33:$D$36,2,0)&lt;3),VLOOKUP(N23,$A$33:$D$36,4,0),VLOOKUP(N23,$C$24:$D$27,2,0))</f>
        <v>0</v>
      </c>
      <c r="Q23" s="105"/>
      <c r="R23" s="106"/>
      <c r="S23" s="105"/>
      <c r="T23" s="106"/>
      <c r="U23" s="105"/>
      <c r="V23" s="106"/>
      <c r="W23" s="105"/>
      <c r="X23" s="106"/>
      <c r="Y23" s="105"/>
      <c r="Z23" s="107"/>
      <c r="AA23" s="108" t="n">
        <f aca="false">IF(AE23="wo",3,IF(AE23="ow",0,SUM(AV23:AZ23)))</f>
        <v>0</v>
      </c>
      <c r="AB23" s="124" t="n">
        <f aca="false">IF(AE23="wo",0,IF(AE23="ow",3,SUM(BB23:BF23)))</f>
        <v>0</v>
      </c>
      <c r="AC23" s="110" t="n">
        <f aca="false">IF(AA23=3,1,0)</f>
        <v>0</v>
      </c>
      <c r="AD23" s="111" t="n">
        <f aca="false">IF(AB23=3,1,0)</f>
        <v>0</v>
      </c>
      <c r="AE23" s="81"/>
      <c r="AV23" s="3" t="n">
        <f aca="false">IF(Q23&gt;R23,1,0)</f>
        <v>0</v>
      </c>
      <c r="AW23" s="3" t="n">
        <f aca="false">IF(S23&gt;T23,1,0)</f>
        <v>0</v>
      </c>
      <c r="AX23" s="3" t="n">
        <f aca="false">IF(U23&gt;V23,1,0)</f>
        <v>0</v>
      </c>
      <c r="AY23" s="3" t="n">
        <f aca="false">IF(W23&gt;X23,1,0)</f>
        <v>0</v>
      </c>
      <c r="AZ23" s="3" t="n">
        <f aca="false">IF(Y23&gt;Z23,1,0)</f>
        <v>0</v>
      </c>
      <c r="BB23" s="2" t="n">
        <f aca="false">IF(R23&gt;Q23,1,0)</f>
        <v>0</v>
      </c>
      <c r="BC23" s="2" t="n">
        <f aca="false">IF(T23&gt;S23,1,0)</f>
        <v>0</v>
      </c>
      <c r="BD23" s="2" t="n">
        <f aca="false">IF(V23&gt;U23,1,0)</f>
        <v>0</v>
      </c>
      <c r="BE23" s="2" t="n">
        <f aca="false">IF(X23&gt;W23,1,0)</f>
        <v>0</v>
      </c>
      <c r="BF23" s="2" t="n">
        <f aca="false">IF(Z23&gt;Y23,1,0)</f>
        <v>0</v>
      </c>
      <c r="BI23" s="102" t="s">
        <v>50</v>
      </c>
      <c r="BJ23" s="102" t="s">
        <v>49</v>
      </c>
    </row>
    <row r="24" customFormat="false" ht="17.35" hidden="false" customHeight="false" outlineLevel="0" collapsed="false">
      <c r="A24" s="1" t="str">
        <f aca="false">C24</f>
        <v>X</v>
      </c>
      <c r="B24" s="21"/>
      <c r="C24" s="28" t="str">
        <f aca="false">IF(B21="x","X","A")</f>
        <v>X</v>
      </c>
      <c r="D24" s="29"/>
      <c r="E24" s="30" t="n">
        <f aca="false">M82</f>
        <v>0</v>
      </c>
      <c r="F24" s="31" t="n">
        <f aca="false">N82</f>
        <v>0</v>
      </c>
      <c r="G24" s="32"/>
      <c r="H24" s="33"/>
      <c r="I24" s="33"/>
      <c r="J24" s="34"/>
      <c r="K24" s="17"/>
      <c r="L24" s="118"/>
      <c r="M24" s="85" t="str">
        <f aca="false">IF($B$3="a",BI24,BJ24)</f>
        <v>A</v>
      </c>
      <c r="N24" s="85" t="str">
        <f aca="false">IF($B$21="x",BJ24,BI24)</f>
        <v>U</v>
      </c>
      <c r="O24" s="86" t="n">
        <f aca="false">IF(AND(VLOOKUP(M24,$A$15:$D$18,2,0)&gt;1,VLOOKUP(M24,$A$15:$D$18,2,0)&lt;3),VLOOKUP(M24,$A$15:$D$18,4,0),VLOOKUP(M24,$C$6:$D$9,2,0))</f>
        <v>0</v>
      </c>
      <c r="P24" s="86" t="n">
        <f aca="false">IF(AND(VLOOKUP(N24,$A$33:$D$36,2,0)&gt;1,VLOOKUP(N24,$A$33:$D$36,2,0)&lt;3),VLOOKUP(N24,$A$33:$D$36,4,0),VLOOKUP(N24,$C$24:$D$27,2,0))</f>
        <v>0</v>
      </c>
      <c r="Q24" s="88"/>
      <c r="R24" s="89"/>
      <c r="S24" s="88"/>
      <c r="T24" s="89"/>
      <c r="U24" s="88"/>
      <c r="V24" s="89"/>
      <c r="W24" s="88"/>
      <c r="X24" s="89"/>
      <c r="Y24" s="88"/>
      <c r="Z24" s="90"/>
      <c r="AA24" s="91" t="n">
        <f aca="false">IF(AE24="wo",3,IF(AE24="ow",0,SUM(AV24:AZ24)))</f>
        <v>0</v>
      </c>
      <c r="AB24" s="126" t="n">
        <f aca="false">IF(AE24="wo",0,IF(AE24="ow",3,SUM(BB24:BF24)))</f>
        <v>0</v>
      </c>
      <c r="AC24" s="120" t="n">
        <f aca="false">IF(AA24=3,1,0)</f>
        <v>0</v>
      </c>
      <c r="AD24" s="121" t="n">
        <f aca="false">IF(AB24=3,1,0)</f>
        <v>0</v>
      </c>
      <c r="AE24" s="81"/>
      <c r="AV24" s="3" t="n">
        <f aca="false">IF(Q24&gt;R24,1,0)</f>
        <v>0</v>
      </c>
      <c r="AW24" s="3" t="n">
        <f aca="false">IF(S24&gt;T24,1,0)</f>
        <v>0</v>
      </c>
      <c r="AX24" s="3" t="n">
        <f aca="false">IF(U24&gt;V24,1,0)</f>
        <v>0</v>
      </c>
      <c r="AY24" s="3" t="n">
        <f aca="false">IF(W24&gt;X24,1,0)</f>
        <v>0</v>
      </c>
      <c r="AZ24" s="3" t="n">
        <f aca="false">IF(Y24&gt;Z24,1,0)</f>
        <v>0</v>
      </c>
      <c r="BB24" s="2" t="n">
        <f aca="false">IF(R24&gt;Q24,1,0)</f>
        <v>0</v>
      </c>
      <c r="BC24" s="2" t="n">
        <f aca="false">IF(T24&gt;S24,1,0)</f>
        <v>0</v>
      </c>
      <c r="BD24" s="2" t="n">
        <f aca="false">IF(V24&gt;U24,1,0)</f>
        <v>0</v>
      </c>
      <c r="BE24" s="2" t="n">
        <f aca="false">IF(X24&gt;W24,1,0)</f>
        <v>0</v>
      </c>
      <c r="BF24" s="2" t="n">
        <f aca="false">IF(Z24&gt;Y24,1,0)</f>
        <v>0</v>
      </c>
      <c r="BI24" s="85" t="s">
        <v>45</v>
      </c>
      <c r="BJ24" s="85" t="s">
        <v>51</v>
      </c>
    </row>
    <row r="25" customFormat="false" ht="17.35" hidden="false" customHeight="false" outlineLevel="0" collapsed="false">
      <c r="A25" s="1" t="str">
        <f aca="false">C25</f>
        <v>Y</v>
      </c>
      <c r="B25" s="21"/>
      <c r="C25" s="38" t="str">
        <f aca="false">IF(B21="x","Y","B")</f>
        <v>Y</v>
      </c>
      <c r="D25" s="39"/>
      <c r="E25" s="40" t="n">
        <f aca="false">M83</f>
        <v>0</v>
      </c>
      <c r="F25" s="41" t="n">
        <f aca="false">N83</f>
        <v>0</v>
      </c>
      <c r="G25" s="42"/>
      <c r="H25" s="43"/>
      <c r="I25" s="43"/>
      <c r="J25" s="44"/>
      <c r="K25" s="17"/>
      <c r="L25" s="95" t="s">
        <v>27</v>
      </c>
      <c r="M25" s="71" t="str">
        <f aca="false">IF($B$3="a",BI25,BJ25)</f>
        <v>C</v>
      </c>
      <c r="N25" s="71" t="str">
        <f aca="false">IF($B$21="x",BJ25,BI25)</f>
        <v>X</v>
      </c>
      <c r="O25" s="72" t="n">
        <f aca="false">IF(AND(VLOOKUP(M25,$A$15:$D$18,2,0)&gt;1,VLOOKUP(M25,$A$15:$D$18,2,0)&lt;4),VLOOKUP(M25,$A$15:$D$18,4,0),VLOOKUP(M25,$C$6:$D$9,2,0))</f>
        <v>0</v>
      </c>
      <c r="P25" s="72" t="n">
        <f aca="false">IF(AND(VLOOKUP(N25,$A$33:$D$36,2,0)&gt;1,VLOOKUP(N25,$A$33:$D$36,2,0)&lt;4),VLOOKUP(N25,$A$33:$D$36,4,0),VLOOKUP(N25,$C$24:$D$27,2,0))</f>
        <v>0</v>
      </c>
      <c r="Q25" s="74"/>
      <c r="R25" s="75"/>
      <c r="S25" s="74"/>
      <c r="T25" s="75"/>
      <c r="U25" s="74"/>
      <c r="V25" s="75"/>
      <c r="W25" s="74"/>
      <c r="X25" s="75"/>
      <c r="Y25" s="74"/>
      <c r="Z25" s="76"/>
      <c r="AA25" s="77" t="n">
        <f aca="false">IF(AE25="wo",3,IF(AE25="ow",0,SUM(AV25:AZ25)))</f>
        <v>0</v>
      </c>
      <c r="AB25" s="123" t="n">
        <f aca="false">IF(AE25="wo",0,IF(AE25="ow",3,SUM(BB25:BF25)))</f>
        <v>0</v>
      </c>
      <c r="AC25" s="79" t="n">
        <f aca="false">IF(AA25=3,1,0)</f>
        <v>0</v>
      </c>
      <c r="AD25" s="80" t="n">
        <f aca="false">IF(AB25=3,1,0)</f>
        <v>0</v>
      </c>
      <c r="AE25" s="81"/>
      <c r="AV25" s="3" t="n">
        <f aca="false">IF(Q25&gt;R25,1,0)</f>
        <v>0</v>
      </c>
      <c r="AW25" s="3" t="n">
        <f aca="false">IF(S25&gt;T25,1,0)</f>
        <v>0</v>
      </c>
      <c r="AX25" s="3" t="n">
        <f aca="false">IF(U25&gt;V25,1,0)</f>
        <v>0</v>
      </c>
      <c r="AY25" s="3" t="n">
        <f aca="false">IF(W25&gt;X25,1,0)</f>
        <v>0</v>
      </c>
      <c r="AZ25" s="3" t="n">
        <f aca="false">IF(Y25&gt;Z25,1,0)</f>
        <v>0</v>
      </c>
      <c r="BB25" s="2" t="n">
        <f aca="false">IF(R25&gt;Q25,1,0)</f>
        <v>0</v>
      </c>
      <c r="BC25" s="2" t="n">
        <f aca="false">IF(T25&gt;S25,1,0)</f>
        <v>0</v>
      </c>
      <c r="BD25" s="2" t="n">
        <f aca="false">IF(V25&gt;U25,1,0)</f>
        <v>0</v>
      </c>
      <c r="BE25" s="2" t="n">
        <f aca="false">IF(X25&gt;W25,1,0)</f>
        <v>0</v>
      </c>
      <c r="BF25" s="2" t="n">
        <f aca="false">IF(Z25&gt;Y25,1,0)</f>
        <v>0</v>
      </c>
      <c r="BI25" s="71" t="s">
        <v>48</v>
      </c>
      <c r="BJ25" s="71" t="s">
        <v>5</v>
      </c>
    </row>
    <row r="26" customFormat="false" ht="17.35" hidden="false" customHeight="false" outlineLevel="0" collapsed="false">
      <c r="A26" s="1" t="str">
        <f aca="false">C26</f>
        <v>Z</v>
      </c>
      <c r="B26" s="21"/>
      <c r="C26" s="38" t="str">
        <f aca="false">IF(B21="x","Z","C")</f>
        <v>Z</v>
      </c>
      <c r="D26" s="39"/>
      <c r="E26" s="40" t="n">
        <f aca="false">M84</f>
        <v>0</v>
      </c>
      <c r="F26" s="41" t="n">
        <f aca="false">N84</f>
        <v>0</v>
      </c>
      <c r="G26" s="42"/>
      <c r="H26" s="43"/>
      <c r="I26" s="43"/>
      <c r="J26" s="44"/>
      <c r="K26" s="17"/>
      <c r="L26" s="100" t="n">
        <v>3</v>
      </c>
      <c r="M26" s="102" t="str">
        <f aca="false">IF($B$3="a",BI26,BJ26)</f>
        <v>D</v>
      </c>
      <c r="N26" s="102" t="str">
        <f aca="false">IF($B$21="x",BJ26,BI26)</f>
        <v>Y</v>
      </c>
      <c r="O26" s="103" t="n">
        <f aca="false">IF(AND(VLOOKUP(M26,$A$15:$D$18,2,0)&gt;1,VLOOKUP(M26,$A$15:$D$18,2,0)&lt;4),VLOOKUP(M26,$A$15:$D$18,4,0),VLOOKUP(M26,$C$6:$D$9,2,0))</f>
        <v>0</v>
      </c>
      <c r="P26" s="103" t="n">
        <f aca="false">IF(AND(VLOOKUP(N26,$A$33:$D$36,2,0)&gt;1,VLOOKUP(N26,$A$33:$D$36,2,0)&lt;4),VLOOKUP(N26,$A$33:$D$36,4,0),VLOOKUP(N26,$C$24:$D$27,2,0))</f>
        <v>0</v>
      </c>
      <c r="Q26" s="105"/>
      <c r="R26" s="106"/>
      <c r="S26" s="105"/>
      <c r="T26" s="106"/>
      <c r="U26" s="105"/>
      <c r="V26" s="106"/>
      <c r="W26" s="105"/>
      <c r="X26" s="106"/>
      <c r="Y26" s="105"/>
      <c r="Z26" s="107"/>
      <c r="AA26" s="108" t="n">
        <f aca="false">IF(AE26="wo",3,IF(AE26="ow",0,SUM(AV26:AZ26)))</f>
        <v>0</v>
      </c>
      <c r="AB26" s="124" t="n">
        <f aca="false">IF(AE26="wo",0,IF(AE26="ow",3,SUM(BB26:BF26)))</f>
        <v>0</v>
      </c>
      <c r="AC26" s="110" t="n">
        <f aca="false">IF(AA26=3,1,0)</f>
        <v>0</v>
      </c>
      <c r="AD26" s="111" t="n">
        <f aca="false">IF(AB26=3,1,0)</f>
        <v>0</v>
      </c>
      <c r="AE26" s="81"/>
      <c r="AV26" s="3" t="n">
        <f aca="false">IF(Q26&gt;R26,1,0)</f>
        <v>0</v>
      </c>
      <c r="AW26" s="3" t="n">
        <f aca="false">IF(S26&gt;T26,1,0)</f>
        <v>0</v>
      </c>
      <c r="AX26" s="3" t="n">
        <f aca="false">IF(U26&gt;V26,1,0)</f>
        <v>0</v>
      </c>
      <c r="AY26" s="3" t="n">
        <f aca="false">IF(W26&gt;X26,1,0)</f>
        <v>0</v>
      </c>
      <c r="AZ26" s="3" t="n">
        <f aca="false">IF(Y26&gt;Z26,1,0)</f>
        <v>0</v>
      </c>
      <c r="BB26" s="2" t="n">
        <f aca="false">IF(R26&gt;Q26,1,0)</f>
        <v>0</v>
      </c>
      <c r="BC26" s="2" t="n">
        <f aca="false">IF(T26&gt;S26,1,0)</f>
        <v>0</v>
      </c>
      <c r="BD26" s="2" t="n">
        <f aca="false">IF(V26&gt;U26,1,0)</f>
        <v>0</v>
      </c>
      <c r="BE26" s="2" t="n">
        <f aca="false">IF(X26&gt;W26,1,0)</f>
        <v>0</v>
      </c>
      <c r="BF26" s="2" t="n">
        <f aca="false">IF(Z26&gt;Y26,1,0)</f>
        <v>0</v>
      </c>
      <c r="BI26" s="102" t="s">
        <v>50</v>
      </c>
      <c r="BJ26" s="102" t="s">
        <v>47</v>
      </c>
    </row>
    <row r="27" customFormat="false" ht="17.35" hidden="false" customHeight="false" outlineLevel="0" collapsed="false">
      <c r="A27" s="1" t="str">
        <f aca="false">C27</f>
        <v>U</v>
      </c>
      <c r="B27" s="21"/>
      <c r="C27" s="49" t="str">
        <f aca="false">IF(B21="x","U","D")</f>
        <v>U</v>
      </c>
      <c r="D27" s="50"/>
      <c r="E27" s="51" t="n">
        <f aca="false">M85</f>
        <v>0</v>
      </c>
      <c r="F27" s="52" t="n">
        <f aca="false">N85</f>
        <v>0</v>
      </c>
      <c r="G27" s="42"/>
      <c r="H27" s="43"/>
      <c r="I27" s="43"/>
      <c r="J27" s="44"/>
      <c r="K27" s="17"/>
      <c r="L27" s="100"/>
      <c r="M27" s="102" t="str">
        <f aca="false">IF($B$3="a",BI27,BJ27)</f>
        <v>A</v>
      </c>
      <c r="N27" s="102" t="str">
        <f aca="false">IF($B$21="x",BJ27,BI27)</f>
        <v>Z</v>
      </c>
      <c r="O27" s="103" t="n">
        <f aca="false">IF(AND(VLOOKUP(M27,$A$15:$D$18,2,0)&gt;1,VLOOKUP(M27,$A$15:$D$18,2,0)&lt;4),VLOOKUP(M27,$A$15:$D$18,4,0),VLOOKUP(M27,$C$6:$D$9,2,0))</f>
        <v>0</v>
      </c>
      <c r="P27" s="103" t="n">
        <f aca="false">IF(AND(VLOOKUP(N27,$A$33:$D$36,2,0)&gt;1,VLOOKUP(N27,$A$33:$D$36,2,0)&lt;4),VLOOKUP(N27,$A$33:$D$36,4,0),VLOOKUP(N27,$C$24:$D$27,2,0))</f>
        <v>0</v>
      </c>
      <c r="Q27" s="105"/>
      <c r="R27" s="106"/>
      <c r="S27" s="105"/>
      <c r="T27" s="106"/>
      <c r="U27" s="105"/>
      <c r="V27" s="106"/>
      <c r="W27" s="105"/>
      <c r="X27" s="106"/>
      <c r="Y27" s="105"/>
      <c r="Z27" s="107"/>
      <c r="AA27" s="108" t="n">
        <f aca="false">IF(AE27="wo",3,IF(AE27="ow",0,SUM(AV27:AZ27)))</f>
        <v>0</v>
      </c>
      <c r="AB27" s="124" t="n">
        <f aca="false">IF(AE27="wo",0,IF(AE27="ow",3,SUM(BB27:BF27)))</f>
        <v>0</v>
      </c>
      <c r="AC27" s="110" t="n">
        <f aca="false">IF(AA27=3,1,0)</f>
        <v>0</v>
      </c>
      <c r="AD27" s="111" t="n">
        <f aca="false">IF(AB27=3,1,0)</f>
        <v>0</v>
      </c>
      <c r="AE27" s="81"/>
      <c r="AV27" s="3" t="n">
        <f aca="false">IF(Q27&gt;R27,1,0)</f>
        <v>0</v>
      </c>
      <c r="AW27" s="3" t="n">
        <f aca="false">IF(S27&gt;T27,1,0)</f>
        <v>0</v>
      </c>
      <c r="AX27" s="3" t="n">
        <f aca="false">IF(U27&gt;V27,1,0)</f>
        <v>0</v>
      </c>
      <c r="AY27" s="3" t="n">
        <f aca="false">IF(W27&gt;X27,1,0)</f>
        <v>0</v>
      </c>
      <c r="AZ27" s="3" t="n">
        <f aca="false">IF(Y27&gt;Z27,1,0)</f>
        <v>0</v>
      </c>
      <c r="BB27" s="2" t="n">
        <f aca="false">IF(R27&gt;Q27,1,0)</f>
        <v>0</v>
      </c>
      <c r="BC27" s="2" t="n">
        <f aca="false">IF(T27&gt;S27,1,0)</f>
        <v>0</v>
      </c>
      <c r="BD27" s="2" t="n">
        <f aca="false">IF(V27&gt;U27,1,0)</f>
        <v>0</v>
      </c>
      <c r="BE27" s="2" t="n">
        <f aca="false">IF(X27&gt;W27,1,0)</f>
        <v>0</v>
      </c>
      <c r="BF27" s="2" t="n">
        <f aca="false">IF(Z27&gt;Y27,1,0)</f>
        <v>0</v>
      </c>
      <c r="BI27" s="102" t="s">
        <v>45</v>
      </c>
      <c r="BJ27" s="102" t="s">
        <v>49</v>
      </c>
    </row>
    <row r="28" customFormat="false" ht="17.35" hidden="false" customHeight="true" outlineLevel="0" collapsed="false">
      <c r="B28" s="21"/>
      <c r="C28" s="53" t="s">
        <v>54</v>
      </c>
      <c r="D28" s="29"/>
      <c r="E28" s="54" t="n">
        <f aca="false">IF(AND(AC15=0,AD15=0),0,IF(AC15=1,0,1))</f>
        <v>0</v>
      </c>
      <c r="F28" s="55" t="n">
        <f aca="false">IF(AND(AD15=0,AC15=0),0,IF(AD15=1,0,1))</f>
        <v>0</v>
      </c>
      <c r="G28" s="127"/>
      <c r="H28" s="43"/>
      <c r="I28" s="43"/>
      <c r="J28" s="44"/>
      <c r="K28" s="17"/>
      <c r="L28" s="118"/>
      <c r="M28" s="85" t="str">
        <f aca="false">IF($B$3="a",BI28,BJ28)</f>
        <v>B</v>
      </c>
      <c r="N28" s="85" t="str">
        <f aca="false">IF($B$21="x",BJ28,BI28)</f>
        <v>U</v>
      </c>
      <c r="O28" s="86" t="n">
        <f aca="false">IF(AND(VLOOKUP(M28,$A$15:$D$18,2,0)&gt;1,VLOOKUP(M28,$A$15:$D$18,2,0)&lt;4),VLOOKUP(M28,$A$15:$D$18,4,0),VLOOKUP(M28,$C$6:$D$9,2,0))</f>
        <v>0</v>
      </c>
      <c r="P28" s="86" t="n">
        <f aca="false">IF(AND(VLOOKUP(N28,$A$33:$D$36,2,0)&gt;1,VLOOKUP(N28,$A$33:$D$36,2,0)&lt;4),VLOOKUP(N28,$A$33:$D$36,4,0),VLOOKUP(N28,$C$24:$D$27,2,0))</f>
        <v>0</v>
      </c>
      <c r="Q28" s="88"/>
      <c r="R28" s="89"/>
      <c r="S28" s="88"/>
      <c r="T28" s="89"/>
      <c r="U28" s="88"/>
      <c r="V28" s="89"/>
      <c r="W28" s="88"/>
      <c r="X28" s="89"/>
      <c r="Y28" s="88"/>
      <c r="Z28" s="90"/>
      <c r="AA28" s="91" t="n">
        <f aca="false">IF(AE28="wo",3,IF(AE28="ow",0,SUM(AV28:AZ28)))</f>
        <v>0</v>
      </c>
      <c r="AB28" s="126" t="n">
        <f aca="false">IF(AE28="wo",0,IF(AE28="ow",3,SUM(BB28:BF28)))</f>
        <v>0</v>
      </c>
      <c r="AC28" s="120" t="n">
        <f aca="false">IF(AA28=3,1,0)</f>
        <v>0</v>
      </c>
      <c r="AD28" s="121" t="n">
        <f aca="false">IF(AB28=3,1,0)</f>
        <v>0</v>
      </c>
      <c r="AE28" s="81"/>
      <c r="AV28" s="3" t="n">
        <f aca="false">IF(Q28&gt;R28,1,0)</f>
        <v>0</v>
      </c>
      <c r="AW28" s="3" t="n">
        <f aca="false">IF(S28&gt;T28,1,0)</f>
        <v>0</v>
      </c>
      <c r="AX28" s="3" t="n">
        <f aca="false">IF(U28&gt;V28,1,0)</f>
        <v>0</v>
      </c>
      <c r="AY28" s="3" t="n">
        <f aca="false">IF(W28&gt;X28,1,0)</f>
        <v>0</v>
      </c>
      <c r="AZ28" s="3" t="n">
        <f aca="false">IF(Y28&gt;Z28,1,0)</f>
        <v>0</v>
      </c>
      <c r="BB28" s="2" t="n">
        <f aca="false">IF(R28&gt;Q28,1,0)</f>
        <v>0</v>
      </c>
      <c r="BC28" s="2" t="n">
        <f aca="false">IF(T28&gt;S28,1,0)</f>
        <v>0</v>
      </c>
      <c r="BD28" s="2" t="n">
        <f aca="false">IF(V28&gt;U28,1,0)</f>
        <v>0</v>
      </c>
      <c r="BE28" s="2" t="n">
        <f aca="false">IF(X28&gt;W28,1,0)</f>
        <v>0</v>
      </c>
      <c r="BF28" s="2" t="n">
        <f aca="false">IF(Z28&gt;Y28,1,0)</f>
        <v>0</v>
      </c>
      <c r="BI28" s="85" t="s">
        <v>46</v>
      </c>
      <c r="BJ28" s="85" t="s">
        <v>51</v>
      </c>
    </row>
    <row r="29" customFormat="false" ht="17.35" hidden="false" customHeight="false" outlineLevel="0" collapsed="false">
      <c r="B29" s="21"/>
      <c r="C29" s="53"/>
      <c r="D29" s="50"/>
      <c r="E29" s="54"/>
      <c r="F29" s="55"/>
      <c r="G29" s="127"/>
      <c r="H29" s="43"/>
      <c r="I29" s="43"/>
      <c r="J29" s="44"/>
      <c r="K29" s="17"/>
      <c r="L29" s="95" t="s">
        <v>27</v>
      </c>
      <c r="M29" s="71" t="str">
        <f aca="false">IF($B$3="a",BI29,BJ29)</f>
        <v>D</v>
      </c>
      <c r="N29" s="71" t="str">
        <f aca="false">IF($B$21="x",BJ29,BI29)</f>
        <v>X</v>
      </c>
      <c r="O29" s="72" t="n">
        <f aca="false">IF(AND(VLOOKUP(M29,$A$15:$D$18,2,0)&gt;1,VLOOKUP(M29,$A$15:$D$18,2,0)&lt;5),VLOOKUP(M29,$A$15:$D$18,4,0),VLOOKUP(M29,$C$6:$D$9,2,0))</f>
        <v>0</v>
      </c>
      <c r="P29" s="72" t="n">
        <f aca="false">IF(AND(VLOOKUP(N29,$A$33:$D$36,2,0)&gt;1,VLOOKUP(N29,$A$33:$D$36,2,0)&lt;5),VLOOKUP(N29,$A$33:$D$36,4,0),VLOOKUP(N29,$C$24:$D$27,2,0))</f>
        <v>0</v>
      </c>
      <c r="Q29" s="74"/>
      <c r="R29" s="75"/>
      <c r="S29" s="74"/>
      <c r="T29" s="75"/>
      <c r="U29" s="74"/>
      <c r="V29" s="75"/>
      <c r="W29" s="74"/>
      <c r="X29" s="75"/>
      <c r="Y29" s="74"/>
      <c r="Z29" s="76"/>
      <c r="AA29" s="77" t="n">
        <f aca="false">IF(AE29="wo",3,IF(AE29="ow",0,SUM(AV29:AZ29)))</f>
        <v>0</v>
      </c>
      <c r="AB29" s="123" t="n">
        <f aca="false">IF(AE29="wo",0,IF(AE29="ow",3,SUM(BB29:BF29)))</f>
        <v>0</v>
      </c>
      <c r="AC29" s="79" t="n">
        <f aca="false">IF(AA29=3,1,0)</f>
        <v>0</v>
      </c>
      <c r="AD29" s="80" t="n">
        <f aca="false">IF(AB29=3,1,0)</f>
        <v>0</v>
      </c>
      <c r="AE29" s="81"/>
      <c r="AV29" s="3" t="n">
        <f aca="false">IF(Q29&gt;R29,1,0)</f>
        <v>0</v>
      </c>
      <c r="AW29" s="3" t="n">
        <f aca="false">IF(S29&gt;T29,1,0)</f>
        <v>0</v>
      </c>
      <c r="AX29" s="3" t="n">
        <f aca="false">IF(U29&gt;V29,1,0)</f>
        <v>0</v>
      </c>
      <c r="AY29" s="3" t="n">
        <f aca="false">IF(W29&gt;X29,1,0)</f>
        <v>0</v>
      </c>
      <c r="AZ29" s="3" t="n">
        <f aca="false">IF(Y29&gt;Z29,1,0)</f>
        <v>0</v>
      </c>
      <c r="BB29" s="2" t="n">
        <f aca="false">IF(R29&gt;Q29,1,0)</f>
        <v>0</v>
      </c>
      <c r="BC29" s="2" t="n">
        <f aca="false">IF(T29&gt;S29,1,0)</f>
        <v>0</v>
      </c>
      <c r="BD29" s="2" t="n">
        <f aca="false">IF(V29&gt;U29,1,0)</f>
        <v>0</v>
      </c>
      <c r="BE29" s="2" t="n">
        <f aca="false">IF(X29&gt;W29,1,0)</f>
        <v>0</v>
      </c>
      <c r="BF29" s="2" t="n">
        <f aca="false">IF(Z29&gt;Y29,1,0)</f>
        <v>0</v>
      </c>
      <c r="BI29" s="71" t="s">
        <v>50</v>
      </c>
      <c r="BJ29" s="71" t="s">
        <v>5</v>
      </c>
    </row>
    <row r="30" customFormat="false" ht="17.35" hidden="false" customHeight="true" outlineLevel="0" collapsed="false">
      <c r="B30" s="21"/>
      <c r="C30" s="53" t="s">
        <v>55</v>
      </c>
      <c r="D30" s="29"/>
      <c r="E30" s="54" t="n">
        <f aca="false">IF(AND(AC16=0,AD16=0),0,IF(AC16=1,0,1))</f>
        <v>0</v>
      </c>
      <c r="F30" s="55" t="n">
        <f aca="false">IF(AND(AD16=0,AC16=0),0,IF(AD16=1,0,1))</f>
        <v>0</v>
      </c>
      <c r="G30" s="127"/>
      <c r="H30" s="43"/>
      <c r="I30" s="43"/>
      <c r="J30" s="44"/>
      <c r="K30" s="17"/>
      <c r="L30" s="100" t="n">
        <v>4</v>
      </c>
      <c r="M30" s="102" t="str">
        <f aca="false">IF($B$3="a",BI30,BJ30)</f>
        <v>A</v>
      </c>
      <c r="N30" s="102" t="str">
        <f aca="false">IF($B$21="x",BJ30,BI30)</f>
        <v>Y</v>
      </c>
      <c r="O30" s="103" t="n">
        <f aca="false">IF(AND(VLOOKUP(M30,$A$15:$D$18,2,0)&gt;1,VLOOKUP(M30,$A$15:$D$18,2,0)&lt;5),VLOOKUP(M30,$A$15:$D$18,4,0),VLOOKUP(M30,$C$6:$D$9,2,0))</f>
        <v>0</v>
      </c>
      <c r="P30" s="103" t="n">
        <f aca="false">IF(AND(VLOOKUP(N30,$A$33:$D$36,2,0)&gt;1,VLOOKUP(N30,$A$33:$D$36,2,0)&lt;5),VLOOKUP(N30,$A$33:$D$36,4,0),VLOOKUP(N30,$C$24:$D$27,2,0))</f>
        <v>0</v>
      </c>
      <c r="Q30" s="105"/>
      <c r="R30" s="106"/>
      <c r="S30" s="105"/>
      <c r="T30" s="106"/>
      <c r="U30" s="105"/>
      <c r="V30" s="106"/>
      <c r="W30" s="105"/>
      <c r="X30" s="106"/>
      <c r="Y30" s="105"/>
      <c r="Z30" s="107"/>
      <c r="AA30" s="108" t="n">
        <f aca="false">IF(AE30="wo",3,IF(AE30="ow",0,SUM(AV30:AZ30)))</f>
        <v>0</v>
      </c>
      <c r="AB30" s="124" t="n">
        <f aca="false">IF(AE30="wo",0,IF(AE30="ow",3,SUM(BB30:BF30)))</f>
        <v>0</v>
      </c>
      <c r="AC30" s="110" t="n">
        <f aca="false">IF(AA30=3,1,0)</f>
        <v>0</v>
      </c>
      <c r="AD30" s="111" t="n">
        <f aca="false">IF(AB30=3,1,0)</f>
        <v>0</v>
      </c>
      <c r="AE30" s="81"/>
      <c r="AV30" s="3" t="n">
        <f aca="false">IF(Q30&gt;R30,1,0)</f>
        <v>0</v>
      </c>
      <c r="AW30" s="3" t="n">
        <f aca="false">IF(S30&gt;T30,1,0)</f>
        <v>0</v>
      </c>
      <c r="AX30" s="3" t="n">
        <f aca="false">IF(U30&gt;V30,1,0)</f>
        <v>0</v>
      </c>
      <c r="AY30" s="3" t="n">
        <f aca="false">IF(W30&gt;X30,1,0)</f>
        <v>0</v>
      </c>
      <c r="AZ30" s="3" t="n">
        <f aca="false">IF(Y30&gt;Z30,1,0)</f>
        <v>0</v>
      </c>
      <c r="BB30" s="2" t="n">
        <f aca="false">IF(R30&gt;Q30,1,0)</f>
        <v>0</v>
      </c>
      <c r="BC30" s="2" t="n">
        <f aca="false">IF(T30&gt;S30,1,0)</f>
        <v>0</v>
      </c>
      <c r="BD30" s="2" t="n">
        <f aca="false">IF(V30&gt;U30,1,0)</f>
        <v>0</v>
      </c>
      <c r="BE30" s="2" t="n">
        <f aca="false">IF(X30&gt;W30,1,0)</f>
        <v>0</v>
      </c>
      <c r="BF30" s="2" t="n">
        <f aca="false">IF(Z30&gt;Y30,1,0)</f>
        <v>0</v>
      </c>
      <c r="BI30" s="102" t="s">
        <v>45</v>
      </c>
      <c r="BJ30" s="102" t="s">
        <v>47</v>
      </c>
    </row>
    <row r="31" customFormat="false" ht="17.35" hidden="false" customHeight="false" outlineLevel="0" collapsed="false">
      <c r="B31" s="21"/>
      <c r="C31" s="53"/>
      <c r="D31" s="39"/>
      <c r="E31" s="54"/>
      <c r="F31" s="55"/>
      <c r="G31" s="128"/>
      <c r="H31" s="60"/>
      <c r="I31" s="60"/>
      <c r="J31" s="61"/>
      <c r="K31" s="17"/>
      <c r="L31" s="100"/>
      <c r="M31" s="102" t="str">
        <f aca="false">IF($B$3="a",BI31,BJ31)</f>
        <v>B</v>
      </c>
      <c r="N31" s="102" t="str">
        <f aca="false">IF($B$21="x",BJ31,BI31)</f>
        <v>Z</v>
      </c>
      <c r="O31" s="103" t="n">
        <f aca="false">IF(AND(VLOOKUP(M31,$A$15:$D$18,2,0)&gt;1,VLOOKUP(M31,$A$15:$D$18,2,0)&lt;5),VLOOKUP(M31,$A$15:$D$18,4,0),VLOOKUP(M31,$C$6:$D$9,2,0))</f>
        <v>0</v>
      </c>
      <c r="P31" s="103" t="n">
        <f aca="false">IF(AND(VLOOKUP(N31,$A$33:$D$36,2,0)&gt;1,VLOOKUP(N31,$A$33:$D$36,2,0)&lt;5),VLOOKUP(N31,$A$33:$D$36,4,0),VLOOKUP(N31,$C$24:$D$27,2,0))</f>
        <v>0</v>
      </c>
      <c r="Q31" s="105"/>
      <c r="R31" s="106"/>
      <c r="S31" s="105"/>
      <c r="T31" s="106"/>
      <c r="U31" s="105"/>
      <c r="V31" s="106"/>
      <c r="W31" s="105"/>
      <c r="X31" s="106"/>
      <c r="Y31" s="105"/>
      <c r="Z31" s="107"/>
      <c r="AA31" s="108" t="n">
        <f aca="false">IF(AE31="wo",3,IF(AE31="ow",0,SUM(AV31:AZ31)))</f>
        <v>0</v>
      </c>
      <c r="AB31" s="124" t="n">
        <f aca="false">IF(AE31="wo",0,IF(AE31="ow",3,SUM(BB31:BF31)))</f>
        <v>0</v>
      </c>
      <c r="AC31" s="110" t="n">
        <f aca="false">IF(AA31=3,1,0)</f>
        <v>0</v>
      </c>
      <c r="AD31" s="111" t="n">
        <f aca="false">IF(AB31=3,1,0)</f>
        <v>0</v>
      </c>
      <c r="AE31" s="81"/>
      <c r="AV31" s="3" t="n">
        <f aca="false">IF(Q31&gt;R31,1,0)</f>
        <v>0</v>
      </c>
      <c r="AW31" s="3" t="n">
        <f aca="false">IF(S31&gt;T31,1,0)</f>
        <v>0</v>
      </c>
      <c r="AX31" s="3" t="n">
        <f aca="false">IF(U31&gt;V31,1,0)</f>
        <v>0</v>
      </c>
      <c r="AY31" s="3" t="n">
        <f aca="false">IF(W31&gt;X31,1,0)</f>
        <v>0</v>
      </c>
      <c r="AZ31" s="3" t="n">
        <f aca="false">IF(Y31&gt;Z31,1,0)</f>
        <v>0</v>
      </c>
      <c r="BB31" s="2" t="n">
        <f aca="false">IF(R31&gt;Q31,1,0)</f>
        <v>0</v>
      </c>
      <c r="BC31" s="2" t="n">
        <f aca="false">IF(T31&gt;S31,1,0)</f>
        <v>0</v>
      </c>
      <c r="BD31" s="2" t="n">
        <f aca="false">IF(V31&gt;U31,1,0)</f>
        <v>0</v>
      </c>
      <c r="BE31" s="2" t="n">
        <f aca="false">IF(X31&gt;W31,1,0)</f>
        <v>0</v>
      </c>
      <c r="BF31" s="2" t="n">
        <f aca="false">IF(Z31&gt;Y31,1,0)</f>
        <v>0</v>
      </c>
      <c r="BI31" s="102" t="s">
        <v>46</v>
      </c>
      <c r="BJ31" s="102" t="s">
        <v>49</v>
      </c>
    </row>
    <row r="32" customFormat="false" ht="17.35" hidden="false" customHeight="false" outlineLevel="0" collapsed="false">
      <c r="B32" s="21" t="s">
        <v>32</v>
      </c>
      <c r="C32" s="21" t="s">
        <v>33</v>
      </c>
      <c r="D32" s="17"/>
      <c r="E32" s="19" t="s">
        <v>9</v>
      </c>
      <c r="F32" s="26" t="s">
        <v>10</v>
      </c>
      <c r="G32" s="21" t="s">
        <v>11</v>
      </c>
      <c r="H32" s="17" t="s">
        <v>12</v>
      </c>
      <c r="I32" s="17" t="s">
        <v>12</v>
      </c>
      <c r="J32" s="27" t="s">
        <v>13</v>
      </c>
      <c r="K32" s="17"/>
      <c r="L32" s="118"/>
      <c r="M32" s="85" t="str">
        <f aca="false">IF($B$3="a",BI32,BJ32)</f>
        <v>C</v>
      </c>
      <c r="N32" s="85" t="str">
        <f aca="false">IF($B$21="x",BJ32,BI32)</f>
        <v>U</v>
      </c>
      <c r="O32" s="86" t="n">
        <f aca="false">IF(AND(VLOOKUP(M32,$A$15:$D$18,2,0)&gt;1,VLOOKUP(M32,$A$15:$D$18,2,0)&lt;5),VLOOKUP(M32,$A$15:$D$18,4,0),VLOOKUP(M32,$C$6:$D$9,2,0))</f>
        <v>0</v>
      </c>
      <c r="P32" s="86" t="n">
        <f aca="false">IF(AND(VLOOKUP(N32,$A$33:$D$36,2,0)&gt;1,VLOOKUP(N32,$A$33:$D$36,2,0)&lt;5),VLOOKUP(N32,$A$33:$D$36,4,0),VLOOKUP(N32,$C$24:$D$27,2,0))</f>
        <v>0</v>
      </c>
      <c r="Q32" s="88"/>
      <c r="R32" s="89"/>
      <c r="S32" s="88"/>
      <c r="T32" s="89"/>
      <c r="U32" s="88"/>
      <c r="V32" s="89"/>
      <c r="W32" s="88"/>
      <c r="X32" s="89"/>
      <c r="Y32" s="88"/>
      <c r="Z32" s="90"/>
      <c r="AA32" s="91" t="n">
        <f aca="false">IF(AE32="wo",3,IF(AE32="ow",0,SUM(AV32:AZ32)))</f>
        <v>0</v>
      </c>
      <c r="AB32" s="126" t="n">
        <f aca="false">IF(AE32="wo",0,IF(AE32="ow",3,SUM(BB32:BF32)))</f>
        <v>0</v>
      </c>
      <c r="AC32" s="120" t="n">
        <f aca="false">IF(AA32=3,1,0)</f>
        <v>0</v>
      </c>
      <c r="AD32" s="121" t="n">
        <f aca="false">IF(AB32=3,1,0)</f>
        <v>0</v>
      </c>
      <c r="AE32" s="81"/>
      <c r="AV32" s="3" t="n">
        <f aca="false">IF(Q32&gt;R32,1,0)</f>
        <v>0</v>
      </c>
      <c r="AW32" s="3" t="n">
        <f aca="false">IF(S32&gt;T32,1,0)</f>
        <v>0</v>
      </c>
      <c r="AX32" s="3" t="n">
        <f aca="false">IF(U32&gt;V32,1,0)</f>
        <v>0</v>
      </c>
      <c r="AY32" s="3" t="n">
        <f aca="false">IF(W32&gt;X32,1,0)</f>
        <v>0</v>
      </c>
      <c r="AZ32" s="3" t="n">
        <f aca="false">IF(Y32&gt;Z32,1,0)</f>
        <v>0</v>
      </c>
      <c r="BB32" s="2" t="n">
        <f aca="false">IF(R32&gt;Q32,1,0)</f>
        <v>0</v>
      </c>
      <c r="BC32" s="2" t="n">
        <f aca="false">IF(T32&gt;S32,1,0)</f>
        <v>0</v>
      </c>
      <c r="BD32" s="2" t="n">
        <f aca="false">IF(V32&gt;U32,1,0)</f>
        <v>0</v>
      </c>
      <c r="BE32" s="2" t="n">
        <f aca="false">IF(X32&gt;W32,1,0)</f>
        <v>0</v>
      </c>
      <c r="BF32" s="2" t="n">
        <f aca="false">IF(Z32&gt;Y32,1,0)</f>
        <v>0</v>
      </c>
      <c r="BI32" s="85" t="s">
        <v>48</v>
      </c>
      <c r="BJ32" s="85" t="s">
        <v>51</v>
      </c>
    </row>
    <row r="33" customFormat="false" ht="15" hidden="false" customHeight="false" outlineLevel="0" collapsed="false">
      <c r="A33" s="1" t="str">
        <f aca="false">C33</f>
        <v>X</v>
      </c>
      <c r="B33" s="66" t="n">
        <v>3</v>
      </c>
      <c r="C33" s="28" t="str">
        <f aca="false">IF(B21="x","X","A")</f>
        <v>X</v>
      </c>
      <c r="D33" s="129"/>
      <c r="E33" s="30" t="n">
        <f aca="false">M86</f>
        <v>0</v>
      </c>
      <c r="F33" s="31" t="n">
        <f aca="false">N86</f>
        <v>0</v>
      </c>
      <c r="G33" s="32"/>
      <c r="H33" s="33"/>
      <c r="I33" s="33"/>
      <c r="J33" s="34"/>
      <c r="K33" s="17"/>
      <c r="L33" s="17"/>
      <c r="M33" s="19"/>
      <c r="N33" s="19"/>
      <c r="O33" s="17"/>
      <c r="P33" s="17"/>
      <c r="Q33" s="35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20"/>
    </row>
    <row r="34" customFormat="false" ht="15.75" hidden="false" customHeight="false" outlineLevel="0" collapsed="false">
      <c r="A34" s="1" t="str">
        <f aca="false">C34</f>
        <v>Y</v>
      </c>
      <c r="B34" s="66"/>
      <c r="C34" s="38" t="str">
        <f aca="false">IF(B21="x","Y","B")</f>
        <v>Y</v>
      </c>
      <c r="D34" s="82"/>
      <c r="E34" s="40" t="n">
        <f aca="false">M87</f>
        <v>0</v>
      </c>
      <c r="F34" s="41" t="n">
        <f aca="false">N87</f>
        <v>0</v>
      </c>
      <c r="G34" s="42"/>
      <c r="H34" s="43"/>
      <c r="I34" s="43"/>
      <c r="J34" s="44"/>
      <c r="K34" s="17"/>
      <c r="L34" s="17"/>
      <c r="M34" s="19"/>
      <c r="N34" s="19"/>
      <c r="O34" s="17"/>
      <c r="P34" s="17"/>
      <c r="Q34" s="35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20"/>
    </row>
    <row r="35" customFormat="false" ht="15.75" hidden="false" customHeight="false" outlineLevel="0" collapsed="false">
      <c r="A35" s="1" t="str">
        <f aca="false">C35</f>
        <v>Z</v>
      </c>
      <c r="B35" s="66"/>
      <c r="C35" s="38" t="str">
        <f aca="false">IF(B21="x","Z","C")</f>
        <v>Z</v>
      </c>
      <c r="D35" s="82"/>
      <c r="E35" s="40" t="n">
        <f aca="false">M88</f>
        <v>0</v>
      </c>
      <c r="F35" s="41" t="n">
        <f aca="false">N88</f>
        <v>0</v>
      </c>
      <c r="G35" s="42"/>
      <c r="H35" s="43"/>
      <c r="I35" s="43"/>
      <c r="J35" s="44"/>
      <c r="K35" s="17"/>
      <c r="L35" s="17"/>
      <c r="M35" s="19"/>
      <c r="N35" s="19"/>
      <c r="O35" s="17"/>
      <c r="P35" s="17"/>
      <c r="Q35" s="35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20"/>
    </row>
    <row r="36" customFormat="false" ht="16.5" hidden="false" customHeight="false" outlineLevel="0" collapsed="false">
      <c r="A36" s="1" t="str">
        <f aca="false">C36</f>
        <v>U</v>
      </c>
      <c r="B36" s="66"/>
      <c r="C36" s="49" t="str">
        <f aca="false">IF(B21="x","U","D")</f>
        <v>U</v>
      </c>
      <c r="D36" s="97"/>
      <c r="E36" s="51" t="n">
        <f aca="false">M89</f>
        <v>0</v>
      </c>
      <c r="F36" s="52" t="n">
        <f aca="false">N89</f>
        <v>0</v>
      </c>
      <c r="G36" s="59"/>
      <c r="H36" s="60"/>
      <c r="I36" s="60"/>
      <c r="J36" s="61"/>
      <c r="K36" s="17"/>
      <c r="L36" s="17"/>
      <c r="M36" s="19"/>
      <c r="N36" s="19"/>
      <c r="O36" s="17"/>
      <c r="P36" s="17"/>
      <c r="Q36" s="35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20"/>
    </row>
    <row r="37" customFormat="false" ht="16.5" hidden="false" customHeight="false" outlineLevel="0" collapsed="false">
      <c r="B37" s="112"/>
      <c r="C37" s="113"/>
      <c r="D37" s="114" t="s">
        <v>42</v>
      </c>
      <c r="E37" s="115"/>
      <c r="F37" s="115"/>
      <c r="G37" s="114"/>
      <c r="H37" s="114"/>
      <c r="I37" s="114"/>
      <c r="J37" s="116"/>
      <c r="K37" s="17"/>
      <c r="L37" s="17"/>
      <c r="M37" s="19"/>
      <c r="N37" s="19"/>
      <c r="O37" s="17"/>
      <c r="P37" s="17"/>
      <c r="Q37" s="35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20"/>
    </row>
    <row r="38" customFormat="false" ht="15.75" hidden="false" customHeight="false" outlineLevel="0" collapsed="false">
      <c r="B38" s="17"/>
      <c r="C38" s="117"/>
      <c r="D38" s="17"/>
      <c r="E38" s="19"/>
      <c r="F38" s="19"/>
      <c r="G38" s="17"/>
      <c r="H38" s="17"/>
      <c r="I38" s="17"/>
      <c r="J38" s="17"/>
      <c r="K38" s="17"/>
      <c r="L38" s="17"/>
      <c r="M38" s="19"/>
      <c r="N38" s="19"/>
      <c r="O38" s="17"/>
      <c r="P38" s="17"/>
      <c r="Q38" s="35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20"/>
    </row>
    <row r="39" customFormat="false" ht="15.75" hidden="false" customHeight="false" outlineLevel="0" collapsed="false">
      <c r="C39" s="130" t="s">
        <v>9</v>
      </c>
      <c r="D39" s="131" t="s">
        <v>56</v>
      </c>
      <c r="E39" s="19"/>
      <c r="F39" s="19"/>
      <c r="G39" s="17"/>
      <c r="H39" s="17"/>
      <c r="I39" s="17"/>
      <c r="J39" s="17"/>
      <c r="K39" s="17"/>
      <c r="L39" s="17"/>
      <c r="M39" s="19"/>
      <c r="N39" s="19"/>
      <c r="O39" s="17"/>
      <c r="P39" s="17"/>
      <c r="Q39" s="35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20"/>
    </row>
    <row r="40" customFormat="false" ht="15.75" hidden="false" customHeight="false" outlineLevel="0" collapsed="false">
      <c r="C40" s="130" t="s">
        <v>57</v>
      </c>
      <c r="D40" s="132" t="n">
        <v>44854</v>
      </c>
      <c r="E40" s="19"/>
      <c r="F40" s="19"/>
      <c r="G40" s="17"/>
      <c r="H40" s="17"/>
      <c r="I40" s="17"/>
      <c r="J40" s="17"/>
      <c r="K40" s="17"/>
      <c r="L40" s="17"/>
      <c r="M40" s="19"/>
      <c r="N40" s="19"/>
      <c r="O40" s="17"/>
      <c r="P40" s="17"/>
      <c r="Q40" s="35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20"/>
    </row>
    <row r="41" customFormat="false" ht="15.75" hidden="false" customHeight="false" outlineLevel="0" collapsed="false">
      <c r="C41" s="130" t="s">
        <v>58</v>
      </c>
      <c r="D41" s="133" t="s">
        <v>59</v>
      </c>
      <c r="E41" s="19"/>
      <c r="F41" s="19"/>
      <c r="G41" s="17"/>
      <c r="H41" s="17"/>
      <c r="I41" s="17"/>
      <c r="J41" s="17"/>
      <c r="K41" s="17"/>
      <c r="L41" s="17"/>
      <c r="M41" s="19"/>
      <c r="N41" s="19"/>
      <c r="O41" s="17"/>
      <c r="P41" s="17"/>
      <c r="Q41" s="35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20"/>
    </row>
    <row r="42" customFormat="false" ht="15.75" hidden="false" customHeight="false" outlineLevel="0" collapsed="false">
      <c r="B42" s="17"/>
      <c r="C42" s="117"/>
      <c r="D42" s="17"/>
      <c r="E42" s="19"/>
      <c r="F42" s="19"/>
      <c r="G42" s="17"/>
      <c r="H42" s="17"/>
      <c r="I42" s="17"/>
      <c r="J42" s="17"/>
      <c r="K42" s="17"/>
      <c r="L42" s="134" t="s">
        <v>60</v>
      </c>
      <c r="M42" s="19"/>
      <c r="N42" s="19"/>
      <c r="O42" s="17"/>
      <c r="P42" s="17"/>
      <c r="Q42" s="35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20"/>
    </row>
    <row r="43" customFormat="false" ht="24.75" hidden="false" customHeight="true" outlineLevel="0" collapsed="false">
      <c r="B43" s="17"/>
      <c r="C43" s="117"/>
      <c r="D43" s="17"/>
      <c r="E43" s="19"/>
      <c r="F43" s="19"/>
      <c r="G43" s="17"/>
      <c r="H43" s="17"/>
      <c r="I43" s="17"/>
      <c r="J43" s="17"/>
      <c r="K43" s="17"/>
      <c r="L43" s="17"/>
      <c r="M43" s="19"/>
      <c r="N43" s="19"/>
      <c r="O43" s="17"/>
      <c r="P43" s="17"/>
      <c r="Q43" s="35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20"/>
    </row>
    <row r="44" customFormat="false" ht="15.75" hidden="false" customHeight="false" outlineLevel="0" collapsed="false">
      <c r="B44" s="17"/>
      <c r="C44" s="117"/>
      <c r="D44" s="17"/>
      <c r="E44" s="19"/>
      <c r="F44" s="19"/>
      <c r="G44" s="17"/>
      <c r="H44" s="17"/>
      <c r="I44" s="17"/>
      <c r="J44" s="17"/>
      <c r="K44" s="17"/>
      <c r="L44" s="17"/>
      <c r="M44" s="17"/>
      <c r="N44" s="19"/>
      <c r="O44" s="19"/>
      <c r="P44" s="17"/>
      <c r="Q44" s="35"/>
      <c r="R44" s="17"/>
      <c r="S44" s="17"/>
      <c r="T44" s="17"/>
      <c r="U44" s="35"/>
      <c r="V44" s="17"/>
      <c r="W44" s="17"/>
      <c r="X44" s="17"/>
      <c r="Y44" s="17"/>
      <c r="Z44" s="17"/>
      <c r="AA44" s="17"/>
      <c r="AB44" s="17"/>
      <c r="AC44" s="17"/>
      <c r="AD44" s="17"/>
      <c r="AE44" s="20"/>
    </row>
    <row r="45" s="4" customFormat="true" ht="15.75" hidden="false" customHeight="false" outlineLevel="0" collapsed="false">
      <c r="A45" s="135"/>
      <c r="B45" s="35"/>
      <c r="C45" s="136"/>
      <c r="D45" s="137"/>
      <c r="E45" s="138"/>
      <c r="F45" s="138"/>
      <c r="G45" s="137"/>
      <c r="H45" s="137"/>
      <c r="I45" s="137"/>
      <c r="J45" s="137"/>
      <c r="K45" s="139" t="s">
        <v>61</v>
      </c>
      <c r="L45" s="137"/>
      <c r="M45" s="137"/>
      <c r="N45" s="138"/>
      <c r="O45" s="137"/>
      <c r="P45" s="137" t="s">
        <v>62</v>
      </c>
      <c r="Q45" s="137"/>
      <c r="R45" s="137"/>
      <c r="S45" s="137"/>
      <c r="T45" s="137"/>
      <c r="U45" s="137"/>
      <c r="V45" s="137"/>
      <c r="W45" s="137" t="s">
        <v>63</v>
      </c>
      <c r="X45" s="137"/>
      <c r="Y45" s="137"/>
      <c r="Z45" s="137"/>
      <c r="AA45" s="137"/>
      <c r="AB45" s="137"/>
      <c r="AC45" s="137"/>
      <c r="AD45" s="137"/>
      <c r="AE45" s="140"/>
      <c r="AV45" s="141"/>
      <c r="AW45" s="141"/>
      <c r="AX45" s="141"/>
      <c r="AY45" s="141"/>
      <c r="AZ45" s="141"/>
    </row>
    <row r="46" customFormat="false" ht="15.75" hidden="false" customHeight="false" outlineLevel="0" collapsed="false">
      <c r="B46" s="17"/>
      <c r="C46" s="17"/>
      <c r="D46" s="17"/>
      <c r="E46" s="19"/>
      <c r="F46" s="19"/>
      <c r="G46" s="17"/>
      <c r="H46" s="17"/>
      <c r="I46" s="17"/>
      <c r="J46" s="17"/>
      <c r="K46" s="17"/>
      <c r="L46" s="17"/>
      <c r="M46" s="17"/>
      <c r="N46" s="19"/>
      <c r="O46" s="19"/>
      <c r="P46" s="17"/>
      <c r="Q46" s="35"/>
      <c r="R46" s="17"/>
      <c r="S46" s="17"/>
      <c r="T46" s="17"/>
      <c r="U46" s="35"/>
      <c r="V46" s="17"/>
      <c r="W46" s="17"/>
      <c r="X46" s="17"/>
      <c r="Y46" s="17"/>
      <c r="Z46" s="17"/>
      <c r="AA46" s="17"/>
      <c r="AB46" s="17"/>
      <c r="AC46" s="17"/>
    </row>
    <row r="47" customFormat="false" ht="15.75" hidden="false" customHeight="false" outlineLevel="0" collapsed="false">
      <c r="B47" s="17"/>
      <c r="C47" s="17"/>
      <c r="D47" s="17"/>
      <c r="E47" s="19"/>
      <c r="F47" s="19"/>
      <c r="G47" s="17"/>
      <c r="H47" s="17"/>
      <c r="I47" s="17"/>
      <c r="J47" s="17"/>
      <c r="K47" s="17"/>
      <c r="L47" s="17"/>
      <c r="M47" s="19"/>
      <c r="N47" s="19"/>
      <c r="O47" s="17"/>
      <c r="P47" s="17"/>
      <c r="Q47" s="35"/>
      <c r="R47" s="17"/>
      <c r="S47" s="17"/>
      <c r="T47" s="17"/>
      <c r="U47" s="17"/>
      <c r="V47" s="17"/>
      <c r="X47" s="17"/>
      <c r="Y47" s="17"/>
      <c r="Z47" s="17"/>
      <c r="AA47" s="17"/>
      <c r="AB47" s="17"/>
      <c r="AC47" s="17"/>
    </row>
    <row r="48" customFormat="false" ht="15.75" hidden="false" customHeight="false" outlineLevel="0" collapsed="false">
      <c r="B48" s="17"/>
      <c r="C48" s="17"/>
      <c r="D48" s="17"/>
      <c r="E48" s="19"/>
      <c r="F48" s="19"/>
      <c r="G48" s="17"/>
      <c r="H48" s="17"/>
      <c r="I48" s="17"/>
      <c r="J48" s="17"/>
      <c r="K48" s="17"/>
      <c r="L48" s="17"/>
      <c r="M48" s="19"/>
      <c r="N48" s="19"/>
      <c r="O48" s="17"/>
      <c r="P48" s="17"/>
      <c r="Q48" s="35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customFormat="false" ht="15.75" hidden="false" customHeight="false" outlineLevel="0" collapsed="false">
      <c r="B49" s="17"/>
      <c r="C49" s="17"/>
      <c r="D49" s="17"/>
      <c r="E49" s="19"/>
      <c r="F49" s="19"/>
      <c r="G49" s="17"/>
      <c r="H49" s="17"/>
      <c r="I49" s="17"/>
      <c r="J49" s="17"/>
      <c r="K49" s="17"/>
      <c r="L49" s="17"/>
      <c r="M49" s="19"/>
      <c r="N49" s="19"/>
      <c r="O49" s="17"/>
      <c r="P49" s="17"/>
      <c r="Q49" s="35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customFormat="false" ht="15.75" hidden="false" customHeight="false" outlineLevel="0" collapsed="false">
      <c r="B50" s="17"/>
      <c r="C50" s="17"/>
      <c r="D50" s="17"/>
      <c r="E50" s="19"/>
      <c r="F50" s="19"/>
      <c r="G50" s="17"/>
      <c r="H50" s="17"/>
      <c r="I50" s="17"/>
      <c r="J50" s="17"/>
    </row>
    <row r="51" customFormat="false" ht="15.75" hidden="false" customHeight="false" outlineLevel="0" collapsed="false">
      <c r="B51" s="17"/>
      <c r="C51" s="17"/>
      <c r="D51" s="17"/>
      <c r="E51" s="19"/>
      <c r="F51" s="19"/>
      <c r="G51" s="17"/>
      <c r="H51" s="17"/>
      <c r="I51" s="17"/>
      <c r="J51" s="17"/>
    </row>
    <row r="52" customFormat="false" ht="15.75" hidden="false" customHeight="false" outlineLevel="0" collapsed="false">
      <c r="B52" s="17"/>
      <c r="C52" s="17"/>
      <c r="D52" s="17"/>
      <c r="E52" s="19"/>
      <c r="F52" s="19"/>
      <c r="G52" s="17"/>
      <c r="H52" s="17"/>
      <c r="I52" s="17"/>
      <c r="J52" s="17"/>
    </row>
    <row r="53" customFormat="false" ht="15.75" hidden="false" customHeight="false" outlineLevel="0" collapsed="false">
      <c r="B53" s="17"/>
      <c r="C53" s="17"/>
      <c r="D53" s="17"/>
      <c r="E53" s="19"/>
      <c r="F53" s="19"/>
      <c r="G53" s="17"/>
      <c r="H53" s="17"/>
      <c r="I53" s="17"/>
      <c r="J53" s="17"/>
    </row>
    <row r="54" customFormat="false" ht="15.75" hidden="false" customHeight="false" outlineLevel="0" collapsed="false">
      <c r="B54" s="17"/>
      <c r="C54" s="17"/>
      <c r="D54" s="17"/>
      <c r="E54" s="19"/>
      <c r="F54" s="19"/>
      <c r="G54" s="17"/>
      <c r="H54" s="17"/>
      <c r="I54" s="17"/>
      <c r="J54" s="17"/>
    </row>
    <row r="55" customFormat="false" ht="15.75" hidden="false" customHeight="false" outlineLevel="0" collapsed="false">
      <c r="B55" s="17"/>
      <c r="C55" s="17"/>
      <c r="D55" s="17"/>
      <c r="E55" s="19"/>
      <c r="F55" s="19"/>
      <c r="G55" s="17"/>
      <c r="H55" s="17"/>
      <c r="I55" s="17"/>
      <c r="J55" s="17"/>
    </row>
    <row r="56" customFormat="false" ht="15.75" hidden="false" customHeight="false" outlineLevel="0" collapsed="false">
      <c r="B56" s="17"/>
      <c r="C56" s="17"/>
      <c r="D56" s="17"/>
      <c r="E56" s="19"/>
      <c r="F56" s="19"/>
      <c r="G56" s="17"/>
      <c r="H56" s="17"/>
      <c r="I56" s="17"/>
      <c r="J56" s="17"/>
    </row>
    <row r="57" customFormat="false" ht="15.75" hidden="false" customHeight="false" outlineLevel="0" collapsed="false">
      <c r="B57" s="17"/>
      <c r="C57" s="17"/>
      <c r="D57" s="17"/>
      <c r="E57" s="19"/>
      <c r="F57" s="19"/>
      <c r="G57" s="17"/>
      <c r="H57" s="17"/>
      <c r="I57" s="17"/>
      <c r="J57" s="17"/>
    </row>
    <row r="58" customFormat="false" ht="15.75" hidden="false" customHeight="false" outlineLevel="0" collapsed="false">
      <c r="B58" s="17"/>
      <c r="C58" s="17"/>
      <c r="D58" s="17"/>
      <c r="E58" s="19"/>
      <c r="F58" s="19"/>
      <c r="G58" s="17"/>
      <c r="H58" s="17"/>
      <c r="I58" s="17"/>
      <c r="J58" s="17"/>
    </row>
    <row r="59" customFormat="false" ht="15.75" hidden="false" customHeight="false" outlineLevel="0" collapsed="false">
      <c r="B59" s="17"/>
      <c r="C59" s="17"/>
      <c r="D59" s="17"/>
      <c r="E59" s="19"/>
      <c r="F59" s="19"/>
      <c r="G59" s="17"/>
      <c r="H59" s="17"/>
      <c r="I59" s="17"/>
      <c r="J59" s="17"/>
    </row>
    <row r="60" customFormat="false" ht="15.75" hidden="false" customHeight="false" outlineLevel="0" collapsed="false">
      <c r="B60" s="17"/>
      <c r="C60" s="17"/>
      <c r="D60" s="17"/>
      <c r="E60" s="19"/>
      <c r="F60" s="19"/>
      <c r="G60" s="17"/>
      <c r="H60" s="17"/>
      <c r="I60" s="17"/>
      <c r="J60" s="17"/>
    </row>
    <row r="61" customFormat="false" ht="15.75" hidden="false" customHeight="false" outlineLevel="0" collapsed="false">
      <c r="B61" s="17"/>
      <c r="C61" s="17"/>
      <c r="D61" s="17"/>
      <c r="E61" s="19"/>
      <c r="F61" s="19"/>
      <c r="G61" s="17"/>
      <c r="H61" s="17"/>
      <c r="I61" s="17"/>
      <c r="J61" s="17"/>
    </row>
    <row r="65" customFormat="false" ht="15.75" hidden="false" customHeight="false" outlineLevel="0" collapsed="false">
      <c r="Q65" s="17" t="n">
        <f aca="false">SUM(Q15:Q32)</f>
        <v>0</v>
      </c>
      <c r="R65" s="17" t="n">
        <f aca="false">SUM(R15:R32)</f>
        <v>0</v>
      </c>
      <c r="S65" s="17" t="n">
        <f aca="false">SUM(S15:S32)</f>
        <v>0</v>
      </c>
      <c r="T65" s="17" t="n">
        <f aca="false">SUM(T15:T32)</f>
        <v>0</v>
      </c>
      <c r="U65" s="17" t="n">
        <f aca="false">SUM(U15:U32)</f>
        <v>0</v>
      </c>
      <c r="V65" s="17" t="n">
        <f aca="false">SUM(V15:V32)</f>
        <v>0</v>
      </c>
      <c r="W65" s="17" t="n">
        <f aca="false">SUM(W15:W32)</f>
        <v>0</v>
      </c>
      <c r="X65" s="17" t="n">
        <f aca="false">SUM(X15:X32)</f>
        <v>0</v>
      </c>
      <c r="Y65" s="17" t="n">
        <f aca="false">SUM(Y15:Y32)</f>
        <v>0</v>
      </c>
      <c r="Z65" s="17" t="n">
        <f aca="false">SUM(Z15:Z32)</f>
        <v>0</v>
      </c>
    </row>
    <row r="67" customFormat="false" ht="16.5" hidden="false" customHeight="false" outlineLevel="0" collapsed="false"/>
    <row r="68" customFormat="false" ht="15.75" hidden="false" customHeight="false" outlineLevel="0" collapsed="false">
      <c r="E68" s="142" t="s">
        <v>64</v>
      </c>
      <c r="F68" s="142"/>
      <c r="G68" s="142"/>
      <c r="H68" s="142"/>
      <c r="I68" s="142" t="s">
        <v>65</v>
      </c>
      <c r="J68" s="142"/>
      <c r="K68" s="142"/>
      <c r="L68" s="142"/>
      <c r="M68" s="143"/>
      <c r="N68" s="144"/>
    </row>
    <row r="69" customFormat="false" ht="16.5" hidden="false" customHeight="false" outlineLevel="0" collapsed="false">
      <c r="B69" s="2" t="s">
        <v>66</v>
      </c>
      <c r="D69" s="2" t="s">
        <v>67</v>
      </c>
      <c r="E69" s="145" t="n">
        <v>1</v>
      </c>
      <c r="F69" s="115" t="n">
        <v>2</v>
      </c>
      <c r="G69" s="114" t="n">
        <v>3</v>
      </c>
      <c r="H69" s="116" t="n">
        <v>4</v>
      </c>
      <c r="I69" s="112" t="n">
        <v>1</v>
      </c>
      <c r="J69" s="114" t="n">
        <v>2</v>
      </c>
      <c r="K69" s="114" t="n">
        <v>3</v>
      </c>
      <c r="L69" s="116" t="n">
        <v>4</v>
      </c>
      <c r="M69" s="115" t="s">
        <v>68</v>
      </c>
      <c r="N69" s="146" t="s">
        <v>69</v>
      </c>
    </row>
    <row r="70" customFormat="false" ht="15.75" hidden="false" customHeight="false" outlineLevel="0" collapsed="false">
      <c r="D70" s="2" t="n">
        <f aca="false">D6</f>
        <v>0</v>
      </c>
      <c r="E70" s="147" t="n">
        <f aca="false">IF(ISERROR(VLOOKUP(D70,$O$17:$AE$20,15,0))=TRUE(),0,IF(OR(VLOOKUP(D70,$O$17:$AE$20,17,0)="wo",VLOOKUP(D70,$O$17:$AE$20,17,0)="ow"),0,VLOOKUP(D70,$O$17:$AE$20,15,0)))</f>
        <v>0</v>
      </c>
      <c r="F70" s="143" t="n">
        <f aca="false">IF(ISERROR(VLOOKUP(D70,$O$21:$AE$24,15,0))=TRUE(),0,IF(OR(VLOOKUP(D70,$O$21:$AE$24,17,0)="wo",VLOOKUP(D70,$O$21:$AE$24,17,0)="ow"),0,VLOOKUP(D70,$O$21:$AE$24,15,0)))</f>
        <v>0</v>
      </c>
      <c r="G70" s="15" t="n">
        <f aca="false">IF(ISERROR(VLOOKUP(D70,$O$25:$AE$28,15,0))=TRUE(),0,IF(OR(VLOOKUP(D70,$O$25:$AE$28,17,0)="wo",VLOOKUP(D70,$O$25:$AE$28,17,0)="ow"),0,VLOOKUP(D70,$O$25:$AE$28,15,0)))</f>
        <v>0</v>
      </c>
      <c r="H70" s="16" t="n">
        <f aca="false">IF(ISERROR(VLOOKUP(D70,$O$29:$AE$32,15,0))=TRUE(),0,IF(OR(VLOOKUP(D70,$O$29:$AE$32,17,0)="wo",VLOOKUP(D70,$O$29:$AE$32,17,0)="ow"),0,VLOOKUP(D70,$O$29:$AE$32,15,0)))</f>
        <v>0</v>
      </c>
      <c r="I70" s="147" t="n">
        <f aca="false">IF(ISERROR(VLOOKUP(D70,$O$17:$AE$20,16,0))=TRUE(),0,IF(OR(VLOOKUP(D70,$O$17:$AE$20,17,0)="wo",VLOOKUP(D70,$O$17:$AE$20,17,0)="ow"),0,VLOOKUP(D70,$O$17:$AE$20,16,0)))</f>
        <v>0</v>
      </c>
      <c r="J70" s="143" t="n">
        <f aca="false">IF(ISERROR(VLOOKUP(D70,$O$21:$AE$24,16,0))=TRUE(),0,IF(OR(VLOOKUP(D70,$O$21:$AE$24,17,0)="wo",VLOOKUP(D70,$O$21:$AE$24,17,0)="ow"),0,VLOOKUP(D70,$O$21:$AE$24,16,0)))</f>
        <v>0</v>
      </c>
      <c r="K70" s="15" t="n">
        <f aca="false">IF(ISERROR(VLOOKUP(D70,$O$25:$AE$28,16,0))=TRUE(),0,IF(OR(VLOOKUP(D70,$O$25:$AE$28,17,0)="wo",VLOOKUP(D70,$O$25:$AE$28,17,0)="ow"),0,VLOOKUP(D70,$O$25:$AE$28,16,0)))</f>
        <v>0</v>
      </c>
      <c r="L70" s="16" t="n">
        <f aca="false">IF(ISERROR(VLOOKUP(D70,$O$29:$AE$32,16,0))=TRUE(),0,IF(OR(VLOOKUP(D70,$O$29:$AE$32,17,0)="wo",VLOOKUP(D70,$O$29:$AE$32,17,0)="ow"),0,VLOOKUP(D70,$O$29:$AE$32,16,0)))</f>
        <v>0</v>
      </c>
      <c r="M70" s="147" t="n">
        <f aca="false">SUM(E70:H70)</f>
        <v>0</v>
      </c>
      <c r="N70" s="144" t="n">
        <f aca="false">SUM(I70:L70)</f>
        <v>0</v>
      </c>
    </row>
    <row r="71" customFormat="false" ht="15.75" hidden="false" customHeight="false" outlineLevel="0" collapsed="false">
      <c r="D71" s="2" t="n">
        <f aca="false">D7</f>
        <v>0</v>
      </c>
      <c r="E71" s="25" t="n">
        <f aca="false">IF(ISERROR(VLOOKUP(D71,$O$17:$AE$20,15,0))=TRUE(),0,IF(OR(VLOOKUP(D71,$O$17:$AE$20,17,0)="wo",VLOOKUP(D71,$O$17:$AE$20,17,0)="ow"),0,VLOOKUP(D71,$O$17:$AE$20,15,0)))</f>
        <v>0</v>
      </c>
      <c r="F71" s="19" t="n">
        <f aca="false">IF(ISERROR(VLOOKUP(D71,$O$21:$AE$24,15,0))=TRUE(),0,IF(OR(VLOOKUP(D71,$O$21:$AE$24,17,0)="wo",VLOOKUP(D71,$O$21:$AE$24,17,0)="ow"),0,VLOOKUP(D71,$O$21:$AE$24,15,0)))</f>
        <v>0</v>
      </c>
      <c r="G71" s="17" t="n">
        <f aca="false">IF(ISERROR(VLOOKUP(D71,$O$25:$AE$28,15,0))=TRUE(),0,IF(OR(VLOOKUP(D71,$O$25:$AE$28,17,0)="wo",VLOOKUP(D71,$O$25:$AE$28,17,0)="ow"),0,VLOOKUP(D71,$O$25:$AE$28,15,0)))</f>
        <v>0</v>
      </c>
      <c r="H71" s="27" t="n">
        <f aca="false">IF(ISERROR(VLOOKUP(D71,$O$29:$AE$32,15,0))=TRUE(),0,IF(OR(VLOOKUP(D71,$O$29:$AE$32,17,0)="wo",VLOOKUP(D71,$O$29:$AE$32,17,0)="ow"),0,VLOOKUP(D71,$O$29:$AE$32,15,0)))</f>
        <v>0</v>
      </c>
      <c r="I71" s="21" t="n">
        <f aca="false">IF(ISERROR(VLOOKUP(D71,$O$17:$AE$20,16,0))=TRUE(),0,IF(OR(VLOOKUP(D71,$O$17:$AE$20,17,0)="wo",VLOOKUP(D71,$O$17:$AE$20,17,0)="ow"),0,VLOOKUP(D71,$O$17:$AE$20,16,0)))</f>
        <v>0</v>
      </c>
      <c r="J71" s="17" t="n">
        <f aca="false">IF(ISERROR(VLOOKUP(D71,$O$21:$AE$24,16,0))=TRUE(),0,IF(OR(VLOOKUP(D71,$O$21:$AE$24,17,0)="wo",VLOOKUP(D71,$O$21:$AE$24,17,0)="ow"),0,VLOOKUP(D71,$O$21:$AE$24,16,0)))</f>
        <v>0</v>
      </c>
      <c r="K71" s="17" t="n">
        <f aca="false">IF(ISERROR(VLOOKUP(D71,$O$25:$AE$28,16,0))=TRUE(),0,IF(OR(VLOOKUP(D71,$O$25:$AE$28,17,0)="wo",VLOOKUP(D71,$O$25:$AE$28,17,0)="ow"),0,VLOOKUP(D71,$O$25:$AE$28,16,0)))</f>
        <v>0</v>
      </c>
      <c r="L71" s="27" t="n">
        <f aca="false">IF(ISERROR(VLOOKUP(D71,$O$29:$AE$32,16,0))=TRUE(),0,IF(OR(VLOOKUP(D71,$O$29:$AE$32,17,0)="wo",VLOOKUP(D71,$O$29:$AE$32,17,0)="ow"),0,VLOOKUP(D71,$O$29:$AE$32,16,0)))</f>
        <v>0</v>
      </c>
      <c r="M71" s="25" t="n">
        <f aca="false">SUM(E71:H71)</f>
        <v>0</v>
      </c>
      <c r="N71" s="26" t="n">
        <f aca="false">SUM(I71:L71)</f>
        <v>0</v>
      </c>
    </row>
    <row r="72" customFormat="false" ht="15.75" hidden="false" customHeight="false" outlineLevel="0" collapsed="false">
      <c r="D72" s="2" t="n">
        <f aca="false">D8</f>
        <v>0</v>
      </c>
      <c r="E72" s="25" t="n">
        <f aca="false">IF(ISERROR(VLOOKUP(D72,$O$17:$AE$20,15,0))=TRUE(),0,IF(OR(VLOOKUP(D72,$O$17:$AE$20,17,0)="wo",VLOOKUP(D72,$O$17:$AE$20,17,0)="ow"),0,VLOOKUP(D72,$O$17:$AE$20,15,0)))</f>
        <v>0</v>
      </c>
      <c r="F72" s="19" t="n">
        <f aca="false">IF(ISERROR(VLOOKUP(D72,$O$21:$AE$24,15,0))=TRUE(),0,IF(OR(VLOOKUP(D72,$O$21:$AE$24,17,0)="wo",VLOOKUP(D72,$O$21:$AE$24,17,0)="ow"),0,VLOOKUP(D72,$O$21:$AE$24,15,0)))</f>
        <v>0</v>
      </c>
      <c r="G72" s="17" t="n">
        <f aca="false">IF(ISERROR(VLOOKUP(D72,$O$25:$AE$28,15,0))=TRUE(),0,IF(OR(VLOOKUP(D72,$O$25:$AE$28,17,0)="wo",VLOOKUP(D72,$O$25:$AE$28,17,0)="ow"),0,VLOOKUP(D72,$O$25:$AE$28,15,0)))</f>
        <v>0</v>
      </c>
      <c r="H72" s="27" t="n">
        <f aca="false">IF(ISERROR(VLOOKUP(D72,$O$29:$AE$32,15,0))=TRUE(),0,IF(OR(VLOOKUP(D72,$O$29:$AE$32,17,0)="wo",VLOOKUP(D72,$O$29:$AE$32,17,0)="ow"),0,VLOOKUP(D72,$O$29:$AE$32,15,0)))</f>
        <v>0</v>
      </c>
      <c r="I72" s="21" t="n">
        <f aca="false">IF(ISERROR(VLOOKUP(D72,$O$17:$AE$20,16,0))=TRUE(),0,IF(OR(VLOOKUP(D72,$O$17:$AE$20,17,0)="wo",VLOOKUP(D72,$O$17:$AE$20,17,0)="ow"),0,VLOOKUP(D72,$O$17:$AE$20,16,0)))</f>
        <v>0</v>
      </c>
      <c r="J72" s="17" t="n">
        <f aca="false">IF(ISERROR(VLOOKUP(D72,$O$21:$AE$24,16,0))=TRUE(),0,IF(OR(VLOOKUP(D72,$O$21:$AE$24,17,0)="wo",VLOOKUP(D72,$O$21:$AE$24,17,0)="ow"),0,VLOOKUP(D72,$O$21:$AE$24,16,0)))</f>
        <v>0</v>
      </c>
      <c r="K72" s="17" t="n">
        <f aca="false">IF(ISERROR(VLOOKUP(D72,$O$25:$AE$28,16,0))=TRUE(),0,IF(OR(VLOOKUP(D72,$O$25:$AE$28,17,0)="wo",VLOOKUP(D72,$O$25:$AE$28,17,0)="ow"),0,VLOOKUP(D72,$O$25:$AE$28,16,0)))</f>
        <v>0</v>
      </c>
      <c r="L72" s="27" t="n">
        <f aca="false">IF(ISERROR(VLOOKUP(D72,$O$29:$AE$32,16,0))=TRUE(),0,IF(OR(VLOOKUP(D72,$O$29:$AE$32,17,0)="wo",VLOOKUP(D72,$O$29:$AE$32,17,0)="ow"),0,VLOOKUP(D72,$O$29:$AE$32,16,0)))</f>
        <v>0</v>
      </c>
      <c r="M72" s="25" t="n">
        <f aca="false">SUM(E72:H72)</f>
        <v>0</v>
      </c>
      <c r="N72" s="26" t="n">
        <f aca="false">SUM(I72:L72)</f>
        <v>0</v>
      </c>
    </row>
    <row r="73" customFormat="false" ht="16.5" hidden="false" customHeight="false" outlineLevel="0" collapsed="false">
      <c r="D73" s="2" t="n">
        <f aca="false">D9</f>
        <v>0</v>
      </c>
      <c r="E73" s="145" t="n">
        <f aca="false">IF(ISERROR(VLOOKUP(D73,$O$17:$AE$20,15,0))=TRUE(),0,IF(OR(VLOOKUP(D73,$O$17:$AE$20,17,0)="wo",VLOOKUP(D73,$O$17:$AE$20,17,0)="ow"),0,VLOOKUP(D73,$O$17:$AE$20,15,0)))</f>
        <v>0</v>
      </c>
      <c r="F73" s="115" t="n">
        <f aca="false">IF(ISERROR(VLOOKUP(D73,$O$21:$AE$24,15,0))=TRUE(),0,IF(OR(VLOOKUP(D73,$O$21:$AE$24,17,0)="wo",VLOOKUP(D73,$O$21:$AE$24,17,0)="ow"),0,VLOOKUP(D73,$O$21:$AE$24,15,0)))</f>
        <v>0</v>
      </c>
      <c r="G73" s="114" t="n">
        <f aca="false">IF(ISERROR(VLOOKUP(D73,$O$25:$AE$28,15,0))=TRUE(),0,IF(OR(VLOOKUP(D73,$O$25:$AE$28,17,0)="wo",VLOOKUP(D73,$O$25:$AE$28,17,0)="ow"),0,VLOOKUP(D73,$O$25:$AE$28,15,0)))</f>
        <v>0</v>
      </c>
      <c r="H73" s="116" t="n">
        <f aca="false">IF(ISERROR(VLOOKUP(D73,$O$29:$AE$32,15,0))=TRUE(),0,IF(OR(VLOOKUP(D73,$O$29:$AE$32,17,0)="wo",VLOOKUP(D73,$O$29:$AE$32,17,0)="ow"),0,VLOOKUP(D73,$O$29:$AE$32,15,0)))</f>
        <v>0</v>
      </c>
      <c r="I73" s="112" t="n">
        <f aca="false">IF(ISERROR(VLOOKUP(D73,$O$17:$AE$20,16,0))=TRUE(),0,IF(OR(VLOOKUP(D73,$O$17:$AE$20,17,0)="wo",VLOOKUP(D73,$O$17:$AE$20,17,0)="ow"),0,VLOOKUP(D73,$O$17:$AE$20,16,0)))</f>
        <v>0</v>
      </c>
      <c r="J73" s="114" t="n">
        <f aca="false">IF(ISERROR(VLOOKUP(D73,$O$21:$AE$24,16,0))=TRUE(),0,IF(OR(VLOOKUP(D73,$O$21:$AE$24,17,0)="wo",VLOOKUP(D73,$O$21:$AE$24,17,0)="ow"),0,VLOOKUP(D73,$O$21:$AE$24,16,0)))</f>
        <v>0</v>
      </c>
      <c r="K73" s="114" t="n">
        <f aca="false">IF(ISERROR(VLOOKUP(D73,$O$25:$AE$28,16,0))=TRUE(),0,IF(OR(VLOOKUP(D73,$O$25:$AE$28,17,0)="wo",VLOOKUP(D73,$O$25:$AE$28,17,0)="ow"),0,VLOOKUP(D73,$O$25:$AE$28,16,0)))</f>
        <v>0</v>
      </c>
      <c r="L73" s="116" t="n">
        <f aca="false">IF(ISERROR(VLOOKUP(D73,$O$29:$AE$32,16,0))=TRUE(),0,IF(OR(VLOOKUP(D73,$O$29:$AE$32,17,0)="wo",VLOOKUP(D73,$O$29:$AE$32,17,0)="ow"),0,VLOOKUP(D73,$O$29:$AE$32,16,0)))</f>
        <v>0</v>
      </c>
      <c r="M73" s="145" t="n">
        <f aca="false">SUM(E73:H73)</f>
        <v>0</v>
      </c>
      <c r="N73" s="146" t="n">
        <f aca="false">SUM(I73:L73)</f>
        <v>0</v>
      </c>
    </row>
    <row r="74" customFormat="false" ht="15.75" hidden="false" customHeight="false" outlineLevel="0" collapsed="false">
      <c r="D74" s="2" t="n">
        <f aca="false">D15</f>
        <v>0</v>
      </c>
      <c r="E74" s="147" t="n">
        <f aca="false">IF(ISERROR(VLOOKUP(D74,$O$17:$AE$20,15,0))=TRUE(),0,IF(OR(VLOOKUP(D74,$O$17:$AE$20,17,0)="wo",VLOOKUP(D74,$O$17:$AE$20,17,0)="ow"),0,VLOOKUP(D74,$O$17:$AE$20,15,0)))</f>
        <v>0</v>
      </c>
      <c r="F74" s="143" t="n">
        <f aca="false">IF(ISERROR(VLOOKUP(D74,$O$21:$AE$24,15,0))=TRUE(),0,IF(OR(VLOOKUP(D74,$O$21:$AE$24,17,0)="wo",VLOOKUP(D74,$O$21:$AE$24,17,0)="ow"),0,VLOOKUP(D74,$O$21:$AE$24,15,0)))</f>
        <v>0</v>
      </c>
      <c r="G74" s="15" t="n">
        <f aca="false">IF(ISERROR(VLOOKUP(D74,$O$25:$AE$28,15,0))=TRUE(),0,IF(OR(VLOOKUP(D74,$O$25:$AE$28,17,0)="wo",VLOOKUP(D74,$O$25:$AE$28,17,0)="ow"),0,VLOOKUP(D74,$O$25:$AE$28,15,0)))</f>
        <v>0</v>
      </c>
      <c r="H74" s="16" t="n">
        <f aca="false">IF(ISERROR(VLOOKUP(D74,$O$29:$AE$32,15,0))=TRUE(),0,IF(OR(VLOOKUP(D74,$O$29:$AE$32,17,0)="wo",VLOOKUP(D74,$O$29:$AE$32,17,0)="ow"),0,VLOOKUP(D74,$O$29:$AE$32,15,0)))</f>
        <v>0</v>
      </c>
      <c r="I74" s="14" t="n">
        <f aca="false">IF(ISERROR(VLOOKUP(D74,$O$17:$AE$20,16,0))=TRUE(),0,IF(OR(VLOOKUP(D74,$O$17:$AE$20,17,0)="wo",VLOOKUP(D74,$O$17:$AE$20,17,0)="ow"),0,VLOOKUP(D74,$O$17:$AE$20,16,0)))</f>
        <v>0</v>
      </c>
      <c r="J74" s="15" t="n">
        <f aca="false">IF(ISERROR(VLOOKUP(D74,$O$21:$AE$24,16,0))=TRUE(),0,IF(OR(VLOOKUP(D74,$O$21:$AE$24,17,0)="wo",VLOOKUP(D74,$O$21:$AE$24,17,0)="ow"),0,VLOOKUP(D74,$O$21:$AE$24,16,0)))</f>
        <v>0</v>
      </c>
      <c r="K74" s="15" t="n">
        <f aca="false">IF(ISERROR(VLOOKUP(D74,$O$25:$AE$28,16,0))=TRUE(),0,IF(OR(VLOOKUP(D74,$O$25:$AE$28,17,0)="wo",VLOOKUP(D74,$O$25:$AE$28,17,0)="ow"),0,VLOOKUP(D74,$O$25:$AE$28,16,0)))</f>
        <v>0</v>
      </c>
      <c r="L74" s="16" t="n">
        <f aca="false">IF(ISERROR(VLOOKUP(D74,$O$29:$AE$32,16,0))=TRUE(),0,IF(OR(VLOOKUP(D74,$O$29:$AE$32,17,0)="wo",VLOOKUP(D74,$O$29:$AE$32,17,0)="ow"),0,VLOOKUP(D74,$O$29:$AE$32,16,0)))</f>
        <v>0</v>
      </c>
      <c r="M74" s="25" t="n">
        <f aca="false">SUM(E74:H74)</f>
        <v>0</v>
      </c>
      <c r="N74" s="26" t="n">
        <f aca="false">SUM(I74:L74)</f>
        <v>0</v>
      </c>
    </row>
    <row r="75" customFormat="false" ht="15.75" hidden="false" customHeight="false" outlineLevel="0" collapsed="false">
      <c r="D75" s="2" t="str">
        <f aca="false">D16</f>
        <v> </v>
      </c>
      <c r="E75" s="25" t="n">
        <f aca="false">IF(ISERROR(VLOOKUP(D75,$O$17:$AE$20,15,0))=TRUE(),0,IF(OR(VLOOKUP(D75,$O$17:$AE$20,17,0)="wo",VLOOKUP(D75,$O$17:$AE$20,17,0)="ow"),0,VLOOKUP(D75,$O$17:$AE$20,15,0)))</f>
        <v>0</v>
      </c>
      <c r="F75" s="19" t="n">
        <f aca="false">IF(ISERROR(VLOOKUP(D75,$O$21:$AE$24,15,0))=TRUE(),0,IF(OR(VLOOKUP(D75,$O$21:$AE$24,17,0)="wo",VLOOKUP(D75,$O$21:$AE$24,17,0)="ow"),0,VLOOKUP(D75,$O$21:$AE$24,15,0)))</f>
        <v>0</v>
      </c>
      <c r="G75" s="17" t="n">
        <f aca="false">IF(ISERROR(VLOOKUP(D75,$O$25:$AE$28,15,0))=TRUE(),0,IF(OR(VLOOKUP(D75,$O$25:$AE$28,17,0)="wo",VLOOKUP(D75,$O$25:$AE$28,17,0)="ow"),0,VLOOKUP(D75,$O$25:$AE$28,15,0)))</f>
        <v>0</v>
      </c>
      <c r="H75" s="27" t="n">
        <f aca="false">IF(ISERROR(VLOOKUP(D75,$O$29:$AE$32,15,0))=TRUE(),0,IF(OR(VLOOKUP(D75,$O$29:$AE$32,17,0)="wo",VLOOKUP(D75,$O$29:$AE$32,17,0)="ow"),0,VLOOKUP(D75,$O$29:$AE$32,15,0)))</f>
        <v>0</v>
      </c>
      <c r="I75" s="21" t="n">
        <f aca="false">IF(ISERROR(VLOOKUP(D75,$O$17:$AE$20,16,0))=TRUE(),0,IF(OR(VLOOKUP(D75,$O$17:$AE$20,17,0)="wo",VLOOKUP(D75,$O$17:$AE$20,17,0)="ow"),0,VLOOKUP(D75,$O$17:$AE$20,16,0)))</f>
        <v>0</v>
      </c>
      <c r="J75" s="17" t="n">
        <f aca="false">IF(ISERROR(VLOOKUP(D75,$O$21:$AE$24,16,0))=TRUE(),0,IF(OR(VLOOKUP(D75,$O$21:$AE$24,17,0)="wo",VLOOKUP(D75,$O$21:$AE$24,17,0)="ow"),0,VLOOKUP(D75,$O$21:$AE$24,16,0)))</f>
        <v>0</v>
      </c>
      <c r="K75" s="17" t="n">
        <f aca="false">IF(ISERROR(VLOOKUP(D75,$O$25:$AE$28,16,0))=TRUE(),0,IF(OR(VLOOKUP(D75,$O$25:$AE$28,17,0)="wo",VLOOKUP(D75,$O$25:$AE$28,17,0)="ow"),0,VLOOKUP(D75,$O$25:$AE$28,16,0)))</f>
        <v>0</v>
      </c>
      <c r="L75" s="27" t="n">
        <f aca="false">IF(ISERROR(VLOOKUP(D75,$O$29:$AE$32,16,0))=TRUE(),0,IF(OR(VLOOKUP(D75,$O$29:$AE$32,17,0)="wo",VLOOKUP(D75,$O$29:$AE$32,17,0)="ow"),0,VLOOKUP(D75,$O$29:$AE$32,16,0)))</f>
        <v>0</v>
      </c>
      <c r="M75" s="25" t="n">
        <f aca="false">SUM(E75:H75)</f>
        <v>0</v>
      </c>
      <c r="N75" s="26" t="n">
        <f aca="false">SUM(I75:L75)</f>
        <v>0</v>
      </c>
    </row>
    <row r="76" customFormat="false" ht="15.75" hidden="false" customHeight="false" outlineLevel="0" collapsed="false">
      <c r="D76" s="2" t="n">
        <f aca="false">D17</f>
        <v>0</v>
      </c>
      <c r="E76" s="25" t="n">
        <f aca="false">IF(ISERROR(VLOOKUP(D76,$O$17:$AE$20,15,0))=TRUE(),0,IF(OR(VLOOKUP(D76,$O$17:$AE$20,17,0)="wo",VLOOKUP(D76,$O$17:$AE$20,17,0)="ow"),0,VLOOKUP(D76,$O$17:$AE$20,15,0)))</f>
        <v>0</v>
      </c>
      <c r="F76" s="19" t="n">
        <f aca="false">IF(ISERROR(VLOOKUP(D76,$O$21:$AE$24,15,0))=TRUE(),0,IF(OR(VLOOKUP(D76,$O$21:$AE$24,17,0)="wo",VLOOKUP(D76,$O$21:$AE$24,17,0)="ow"),0,VLOOKUP(D76,$O$21:$AE$24,15,0)))</f>
        <v>0</v>
      </c>
      <c r="G76" s="17" t="n">
        <f aca="false">IF(ISERROR(VLOOKUP(D76,$O$25:$AE$28,15,0))=TRUE(),0,IF(OR(VLOOKUP(D76,$O$25:$AE$28,17,0)="wo",VLOOKUP(D76,$O$25:$AE$28,17,0)="ow"),0,VLOOKUP(D76,$O$25:$AE$28,15,0)))</f>
        <v>0</v>
      </c>
      <c r="H76" s="27" t="n">
        <f aca="false">IF(ISERROR(VLOOKUP(D76,$O$29:$AE$32,15,0))=TRUE(),0,IF(OR(VLOOKUP(D76,$O$29:$AE$32,17,0)="wo",VLOOKUP(D76,$O$29:$AE$32,17,0)="ow"),0,VLOOKUP(D76,$O$29:$AE$32,15,0)))</f>
        <v>0</v>
      </c>
      <c r="I76" s="21" t="n">
        <f aca="false">IF(ISERROR(VLOOKUP(D76,$O$17:$AE$20,16,0))=TRUE(),0,IF(OR(VLOOKUP(D76,$O$17:$AE$20,17,0)="wo",VLOOKUP(D76,$O$17:$AE$20,17,0)="ow"),0,VLOOKUP(D76,$O$17:$AE$20,16,0)))</f>
        <v>0</v>
      </c>
      <c r="J76" s="17" t="n">
        <f aca="false">IF(ISERROR(VLOOKUP(D76,$O$21:$AE$24,16,0))=TRUE(),0,IF(OR(VLOOKUP(D76,$O$21:$AE$24,17,0)="wo",VLOOKUP(D76,$O$21:$AE$24,17,0)="ow"),0,VLOOKUP(D76,$O$21:$AE$24,16,0)))</f>
        <v>0</v>
      </c>
      <c r="K76" s="17" t="n">
        <f aca="false">IF(ISERROR(VLOOKUP(D76,$O$25:$AE$28,16,0))=TRUE(),0,IF(OR(VLOOKUP(D76,$O$25:$AE$28,17,0)="wo",VLOOKUP(D76,$O$25:$AE$28,17,0)="ow"),0,VLOOKUP(D76,$O$25:$AE$28,16,0)))</f>
        <v>0</v>
      </c>
      <c r="L76" s="27" t="n">
        <f aca="false">IF(ISERROR(VLOOKUP(D76,$O$29:$AE$32,16,0))=TRUE(),0,IF(OR(VLOOKUP(D76,$O$29:$AE$32,17,0)="wo",VLOOKUP(D76,$O$29:$AE$32,17,0)="ow"),0,VLOOKUP(D76,$O$29:$AE$32,16,0)))</f>
        <v>0</v>
      </c>
      <c r="M76" s="25" t="n">
        <f aca="false">SUM(E76:H76)</f>
        <v>0</v>
      </c>
      <c r="N76" s="26" t="n">
        <f aca="false">SUM(I76:L76)</f>
        <v>0</v>
      </c>
    </row>
    <row r="77" customFormat="false" ht="16.5" hidden="false" customHeight="false" outlineLevel="0" collapsed="false">
      <c r="D77" s="2" t="n">
        <f aca="false">D18</f>
        <v>0</v>
      </c>
      <c r="E77" s="145" t="n">
        <f aca="false">IF(ISERROR(VLOOKUP(D77,$O$17:$AE$20,15,0))=TRUE(),0,IF(OR(VLOOKUP(D77,$O$17:$AE$20,17,0)="wo",VLOOKUP(D77,$O$17:$AE$20,17,0)="ow"),0,VLOOKUP(D77,$O$17:$AE$20,15,0)))</f>
        <v>0</v>
      </c>
      <c r="F77" s="115" t="n">
        <f aca="false">IF(ISERROR(VLOOKUP(D77,$O$21:$AE$24,15,0))=TRUE(),0,IF(OR(VLOOKUP(D77,$O$21:$AE$24,17,0)="wo",VLOOKUP(D77,$O$21:$AE$24,17,0)="ow"),0,VLOOKUP(D77,$O$21:$AE$24,15,0)))</f>
        <v>0</v>
      </c>
      <c r="G77" s="114" t="n">
        <f aca="false">IF(ISERROR(VLOOKUP(D77,$O$25:$AE$28,15,0))=TRUE(),0,IF(OR(VLOOKUP(D77,$O$25:$AE$28,17,0)="wo",VLOOKUP(D77,$O$25:$AE$28,17,0)="ow"),0,VLOOKUP(D77,$O$25:$AE$28,15,0)))</f>
        <v>0</v>
      </c>
      <c r="H77" s="116" t="n">
        <f aca="false">IF(ISERROR(VLOOKUP(D77,$O$29:$AE$32,15,0))=TRUE(),0,IF(OR(VLOOKUP(D77,$O$29:$AE$32,17,0)="wo",VLOOKUP(D77,$O$29:$AE$32,17,0)="ow"),0,VLOOKUP(D77,$O$29:$AE$32,15,0)))</f>
        <v>0</v>
      </c>
      <c r="I77" s="112" t="n">
        <f aca="false">IF(ISERROR(VLOOKUP(D77,$O$17:$AE$20,16,0))=TRUE(),0,IF(OR(VLOOKUP(D77,$O$17:$AE$20,17,0)="wo",VLOOKUP(D77,$O$17:$AE$20,17,0)="ow"),0,VLOOKUP(D77,$O$17:$AE$20,16,0)))</f>
        <v>0</v>
      </c>
      <c r="J77" s="114" t="n">
        <f aca="false">IF(ISERROR(VLOOKUP(D77,$O$21:$AE$24,16,0))=TRUE(),0,IF(OR(VLOOKUP(D77,$O$21:$AE$24,17,0)="wo",VLOOKUP(D77,$O$21:$AE$24,17,0)="ow"),0,VLOOKUP(D77,$O$21:$AE$24,16,0)))</f>
        <v>0</v>
      </c>
      <c r="K77" s="114" t="n">
        <f aca="false">IF(ISERROR(VLOOKUP(D77,$O$25:$AE$28,16,0))=TRUE(),0,IF(OR(VLOOKUP(D77,$O$25:$AE$28,17,0)="wo",VLOOKUP(D77,$O$25:$AE$28,17,0)="ow"),0,VLOOKUP(D77,$O$25:$AE$28,16,0)))</f>
        <v>0</v>
      </c>
      <c r="L77" s="116" t="n">
        <f aca="false">IF(ISERROR(VLOOKUP(D77,$O$29:$AE$32,16,0))=TRUE(),0,IF(OR(VLOOKUP(D77,$O$29:$AE$32,17,0)="wo",VLOOKUP(D77,$O$29:$AE$32,17,0)="ow"),0,VLOOKUP(D77,$O$29:$AE$32,16,0)))</f>
        <v>0</v>
      </c>
      <c r="M77" s="145" t="n">
        <f aca="false">SUM(E77:H77)</f>
        <v>0</v>
      </c>
      <c r="N77" s="146" t="n">
        <f aca="false">SUM(I77:L77)</f>
        <v>0</v>
      </c>
    </row>
    <row r="79" customFormat="false" ht="16.5" hidden="false" customHeight="false" outlineLevel="0" collapsed="false"/>
    <row r="80" customFormat="false" ht="15.75" hidden="false" customHeight="false" outlineLevel="0" collapsed="false">
      <c r="E80" s="142" t="s">
        <v>64</v>
      </c>
      <c r="F80" s="142"/>
      <c r="G80" s="142"/>
      <c r="H80" s="142"/>
      <c r="I80" s="142" t="s">
        <v>65</v>
      </c>
      <c r="J80" s="142"/>
      <c r="K80" s="142"/>
      <c r="L80" s="142"/>
      <c r="M80" s="143"/>
      <c r="N80" s="144"/>
    </row>
    <row r="81" customFormat="false" ht="16.5" hidden="false" customHeight="false" outlineLevel="0" collapsed="false">
      <c r="B81" s="2" t="s">
        <v>66</v>
      </c>
      <c r="D81" s="2" t="s">
        <v>20</v>
      </c>
      <c r="E81" s="145" t="n">
        <v>1</v>
      </c>
      <c r="F81" s="115" t="n">
        <v>2</v>
      </c>
      <c r="G81" s="114" t="n">
        <v>3</v>
      </c>
      <c r="H81" s="116" t="n">
        <v>4</v>
      </c>
      <c r="I81" s="112" t="n">
        <v>1</v>
      </c>
      <c r="J81" s="114" t="n">
        <v>2</v>
      </c>
      <c r="K81" s="114" t="n">
        <v>3</v>
      </c>
      <c r="L81" s="116" t="n">
        <v>4</v>
      </c>
      <c r="M81" s="115" t="s">
        <v>68</v>
      </c>
      <c r="N81" s="146" t="s">
        <v>69</v>
      </c>
    </row>
    <row r="82" customFormat="false" ht="15.75" hidden="false" customHeight="false" outlineLevel="0" collapsed="false">
      <c r="D82" s="2" t="n">
        <f aca="false">D24</f>
        <v>0</v>
      </c>
      <c r="E82" s="147" t="n">
        <f aca="false">IF(ISERROR(VLOOKUP(D82,$P$16:$AE$20,15,0))=TRUE(),0,IF(OR(VLOOKUP(D82,$P$16:$AE$20,16,0)="wo",VLOOKUP(D82,$P$16:$AE$20,16,0)="ow"),0,VLOOKUP(D82,$P$16:$AE$20,15,0)))</f>
        <v>0</v>
      </c>
      <c r="F82" s="143" t="n">
        <f aca="false">IF(ISERROR(VLOOKUP(D82,$P$21:$AE$24,15,0))=TRUE(),0,IF(OR(VLOOKUP(D82,$P$21:$AE$24,16,0)="wo",VLOOKUP(D82,$P$21:$AE$24,16,0)="ow"),0,VLOOKUP(D82,$P$21:$AE$24,15,0)))</f>
        <v>0</v>
      </c>
      <c r="G82" s="15" t="n">
        <f aca="false">IF(ISERROR(VLOOKUP(D82,$P$25:$AE$28,15,0))=TRUE(),0,IF(OR(VLOOKUP(D82,$P$25:$AE$28,16,0)="wo",VLOOKUP(D82,$P$25:$AE$28,16,0)="ow"),0,VLOOKUP(D82,$P$25:$AE$28,15,0)))</f>
        <v>0</v>
      </c>
      <c r="H82" s="16" t="n">
        <f aca="false">IF(ISERROR(VLOOKUP(D82,$P$29:$AE$32,15,0))=TRUE(),0,IF(OR(VLOOKUP(D82,$P$29:$AE$32,16,0)="wo",VLOOKUP(D82,$P$29:$AE$32,16,0)="ow"),0,VLOOKUP(D82,$P$29:$AE$32,15,0)))</f>
        <v>0</v>
      </c>
      <c r="I82" s="147" t="n">
        <f aca="false">IF(ISERROR(VLOOKUP(D82,$P$16:$AE$20,14,0))=TRUE(),0,IF(OR(VLOOKUP(D82,$P$16:$AE$20,16,0)="wo",VLOOKUP(D82,$P$16:$AE$20,16,0)="ow"),0,VLOOKUP(D82,$P$16:$AE$20,14,0)))</f>
        <v>0</v>
      </c>
      <c r="J82" s="143" t="n">
        <f aca="false">IF(ISERROR(VLOOKUP(D82,$P$21:$AE$24,14,0))=TRUE(),0,IF(OR(VLOOKUP(D82,$P$21:$AE$24,16,0)="wo",VLOOKUP(D82,$P$21:$AE$24,16,0)="ow"),0,VLOOKUP(D82,$P$21:$AE$24,14,0)))</f>
        <v>0</v>
      </c>
      <c r="K82" s="15" t="n">
        <f aca="false">IF(ISERROR(VLOOKUP(D82,$P$25:$AE$28,14,0))=TRUE(),0,IF(OR(VLOOKUP(D82,$P$25:$AE$28,16,0)="wo",VLOOKUP(D82,$P$25:$AE$28,16,0)="ow"),0,VLOOKUP(D82,$P$25:$AE$28,14,0)))</f>
        <v>0</v>
      </c>
      <c r="L82" s="16" t="n">
        <f aca="false">IF(ISERROR(VLOOKUP(D82,$P$29:$AE$32,14,0))=TRUE(),0,IF(OR(VLOOKUP(D82,$P$29:$AE$32,16,0)="wo",VLOOKUP(D82,$P$29:$AE$32,16,0)="ow"),0,VLOOKUP(D82,$P$29:$AE$32,14,0)))</f>
        <v>0</v>
      </c>
      <c r="M82" s="147" t="n">
        <f aca="false">SUM(E82:H82)</f>
        <v>0</v>
      </c>
      <c r="N82" s="144" t="n">
        <f aca="false">SUM(I82:L82)</f>
        <v>0</v>
      </c>
    </row>
    <row r="83" customFormat="false" ht="15.75" hidden="false" customHeight="false" outlineLevel="0" collapsed="false">
      <c r="D83" s="2" t="n">
        <f aca="false">D25</f>
        <v>0</v>
      </c>
      <c r="E83" s="25" t="n">
        <f aca="false">IF(ISERROR(VLOOKUP(D83,$P$16:$AE$20,15,0))=TRUE(),0,IF(OR(VLOOKUP(D83,$P$16:$AE$20,16,0)="wo",VLOOKUP(D83,$P$16:$AE$20,16,0)="ow"),0,VLOOKUP(D83,$P$16:$AE$20,15,0)))</f>
        <v>0</v>
      </c>
      <c r="F83" s="19" t="n">
        <f aca="false">IF(ISERROR(VLOOKUP(D83,$P$21:$AE$24,15,0))=TRUE(),0,IF(OR(VLOOKUP(D83,$P$21:$AE$24,16,0)="wo",VLOOKUP(D83,$P$21:$AE$24,16,0)="ow"),0,VLOOKUP(D83,$P$21:$AE$24,15,0)))</f>
        <v>0</v>
      </c>
      <c r="G83" s="17" t="n">
        <f aca="false">IF(ISERROR(VLOOKUP(D83,$P$25:$AE$28,15,0))=TRUE(),0,IF(OR(VLOOKUP(D83,$P$25:$AE$28,16,0)="wo",VLOOKUP(D83,$P$25:$AE$28,16,0)="ow"),0,VLOOKUP(D83,$P$25:$AE$28,15,0)))</f>
        <v>0</v>
      </c>
      <c r="H83" s="27" t="n">
        <f aca="false">IF(ISERROR(VLOOKUP(D83,$P$29:$AE$32,15,0))=TRUE(),0,IF(OR(VLOOKUP(D83,$P$29:$AE$32,16,0)="wo",VLOOKUP(D83,$P$29:$AE$32,16,0)="ow"),0,VLOOKUP(D83,$P$29:$AE$32,15,0)))</f>
        <v>0</v>
      </c>
      <c r="I83" s="21" t="n">
        <f aca="false">IF(ISERROR(VLOOKUP(D83,$P$16:$AE$20,14,0))=TRUE(),0,IF(OR(VLOOKUP(D83,$P$16:$AE$20,16,0)="wo",VLOOKUP(D83,$P$16:$AE$20,16,0)="ow"),0,VLOOKUP(D83,$P$16:$AE$20,14,0)))</f>
        <v>0</v>
      </c>
      <c r="J83" s="17" t="n">
        <f aca="false">IF(ISERROR(VLOOKUP(D83,$P$21:$AE$24,14,0))=TRUE(),0,IF(OR(VLOOKUP(D83,$P$21:$AE$24,16,0)="wo",VLOOKUP(D83,$P$21:$AE$24,16,0)="ow"),0,VLOOKUP(D83,$P$21:$AE$24,14,0)))</f>
        <v>0</v>
      </c>
      <c r="K83" s="17" t="n">
        <f aca="false">IF(ISERROR(VLOOKUP(D83,$P$25:$AE$28,14,0))=TRUE(),0,IF(OR(VLOOKUP(D83,$P$25:$AE$28,16,0)="wo",VLOOKUP(D83,$P$25:$AE$28,16,0)="ow"),0,VLOOKUP(D83,$P$25:$AE$28,14,0)))</f>
        <v>0</v>
      </c>
      <c r="L83" s="27" t="n">
        <f aca="false">IF(ISERROR(VLOOKUP(D83,$P$29:$AE$32,14,0))=TRUE(),0,IF(OR(VLOOKUP(D83,$P$29:$AE$32,16,0)="wo",VLOOKUP(D83,$P$29:$AE$32,16,0)="ow"),0,VLOOKUP(D83,$P$29:$AE$32,14,0)))</f>
        <v>0</v>
      </c>
      <c r="M83" s="25" t="n">
        <f aca="false">SUM(E83:H83)</f>
        <v>0</v>
      </c>
      <c r="N83" s="26" t="n">
        <f aca="false">SUM(I83:L83)</f>
        <v>0</v>
      </c>
    </row>
    <row r="84" customFormat="false" ht="15.75" hidden="false" customHeight="false" outlineLevel="0" collapsed="false">
      <c r="D84" s="2" t="n">
        <f aca="false">D26</f>
        <v>0</v>
      </c>
      <c r="E84" s="25" t="n">
        <f aca="false">IF(ISERROR(VLOOKUP(D84,$P$16:$AE$20,15,0))=TRUE(),0,IF(OR(VLOOKUP(D84,$P$16:$AE$20,16,0)="wo",VLOOKUP(D84,$P$16:$AE$20,16,0)="ow"),0,VLOOKUP(D84,$P$16:$AE$20,15,0)))</f>
        <v>0</v>
      </c>
      <c r="F84" s="19" t="n">
        <f aca="false">IF(ISERROR(VLOOKUP(D84,$P$21:$AE$24,15,0))=TRUE(),0,IF(OR(VLOOKUP(D84,$P$21:$AE$24,16,0)="wo",VLOOKUP(D84,$P$21:$AE$24,16,0)="ow"),0,VLOOKUP(D84,$P$21:$AE$24,15,0)))</f>
        <v>0</v>
      </c>
      <c r="G84" s="17" t="n">
        <f aca="false">IF(ISERROR(VLOOKUP(D84,$P$25:$AE$28,15,0))=TRUE(),0,IF(OR(VLOOKUP(D84,$P$25:$AE$28,16,0)="wo",VLOOKUP(D84,$P$25:$AE$28,16,0)="ow"),0,VLOOKUP(D84,$P$25:$AE$28,15,0)))</f>
        <v>0</v>
      </c>
      <c r="H84" s="27" t="n">
        <f aca="false">IF(ISERROR(VLOOKUP(D84,$P$29:$AE$32,15,0))=TRUE(),0,IF(OR(VLOOKUP(D84,$P$29:$AE$32,16,0)="wo",VLOOKUP(D84,$P$29:$AE$32,16,0)="ow"),0,VLOOKUP(D84,$P$29:$AE$32,15,0)))</f>
        <v>0</v>
      </c>
      <c r="I84" s="21" t="n">
        <f aca="false">IF(ISERROR(VLOOKUP(D84,$P$16:$AE$20,14,0))=TRUE(),0,IF(OR(VLOOKUP(D84,$P$16:$AE$20,16,0)="wo",VLOOKUP(D84,$P$16:$AE$20,16,0)="ow"),0,VLOOKUP(D84,$P$16:$AE$20,14,0)))</f>
        <v>0</v>
      </c>
      <c r="J84" s="17" t="n">
        <f aca="false">IF(ISERROR(VLOOKUP(D84,$P$21:$AE$24,14,0))=TRUE(),0,IF(OR(VLOOKUP(D84,$P$21:$AE$24,16,0)="wo",VLOOKUP(D84,$P$21:$AE$24,16,0)="ow"),0,VLOOKUP(D84,$P$21:$AE$24,14,0)))</f>
        <v>0</v>
      </c>
      <c r="K84" s="17" t="n">
        <f aca="false">IF(ISERROR(VLOOKUP(D84,$P$25:$AE$28,14,0))=TRUE(),0,IF(OR(VLOOKUP(D84,$P$25:$AE$28,16,0)="wo",VLOOKUP(D84,$P$25:$AE$28,16,0)="ow"),0,VLOOKUP(D84,$P$25:$AE$28,14,0)))</f>
        <v>0</v>
      </c>
      <c r="L84" s="27" t="n">
        <f aca="false">IF(ISERROR(VLOOKUP(D84,$P$29:$AE$32,14,0))=TRUE(),0,IF(OR(VLOOKUP(D84,$P$29:$AE$32,16,0)="wo",VLOOKUP(D84,$P$29:$AE$32,16,0)="ow"),0,VLOOKUP(D84,$P$29:$AE$32,14,0)))</f>
        <v>0</v>
      </c>
      <c r="M84" s="25" t="n">
        <f aca="false">SUM(E84:H84)</f>
        <v>0</v>
      </c>
      <c r="N84" s="26" t="n">
        <f aca="false">SUM(I84:L84)</f>
        <v>0</v>
      </c>
    </row>
    <row r="85" customFormat="false" ht="16.5" hidden="false" customHeight="false" outlineLevel="0" collapsed="false">
      <c r="D85" s="2" t="n">
        <f aca="false">D27</f>
        <v>0</v>
      </c>
      <c r="E85" s="145" t="n">
        <f aca="false">IF(ISERROR(VLOOKUP(D85,$P$16:$AE$20,15,0))=TRUE(),0,IF(OR(VLOOKUP(D85,$P$16:$AE$20,16,0)="wo",VLOOKUP(D85,$P$16:$AE$20,16,0)="ow"),0,VLOOKUP(D85,$P$16:$AE$20,15,0)))</f>
        <v>0</v>
      </c>
      <c r="F85" s="115" t="n">
        <f aca="false">IF(ISERROR(VLOOKUP(D85,$P$21:$AE$24,15,0))=TRUE(),0,IF(OR(VLOOKUP(D85,$P$21:$AE$24,16,0)="wo",VLOOKUP(D85,$P$21:$AE$24,16,0)="ow"),0,VLOOKUP(D85,$P$21:$AE$24,15,0)))</f>
        <v>0</v>
      </c>
      <c r="G85" s="114" t="n">
        <f aca="false">IF(ISERROR(VLOOKUP(D85,$P$25:$AE$28,15,0))=TRUE(),0,IF(OR(VLOOKUP(D85,$P$25:$AE$28,16,0)="wo",VLOOKUP(D85,$P$25:$AE$28,16,0)="ow"),0,VLOOKUP(D85,$P$25:$AE$28,15,0)))</f>
        <v>0</v>
      </c>
      <c r="H85" s="116" t="n">
        <f aca="false">IF(ISERROR(VLOOKUP(D85,$P$29:$AE$32,15,0))=TRUE(),0,IF(OR(VLOOKUP(D85,$P$29:$AE$32,16,0)="wo",VLOOKUP(D85,$P$29:$AE$32,16,0)="ow"),0,VLOOKUP(D85,$P$29:$AE$32,15,0)))</f>
        <v>0</v>
      </c>
      <c r="I85" s="112" t="n">
        <f aca="false">IF(ISERROR(VLOOKUP(D85,$P$16:$AE$20,14,0))=TRUE(),0,IF(OR(VLOOKUP(D85,$P$16:$AE$20,16,0)="wo",VLOOKUP(D85,$P$16:$AE$20,16,0)="ow"),0,VLOOKUP(D85,$P$16:$AE$20,14,0)))</f>
        <v>0</v>
      </c>
      <c r="J85" s="114" t="n">
        <f aca="false">IF(ISERROR(VLOOKUP(D85,$P$21:$AE$24,14,0))=TRUE(),0,IF(OR(VLOOKUP(D85,$P$21:$AE$24,16,0)="wo",VLOOKUP(D85,$P$21:$AE$24,16,0)="ow"),0,VLOOKUP(D85,$P$21:$AE$24,14,0)))</f>
        <v>0</v>
      </c>
      <c r="K85" s="114" t="n">
        <f aca="false">IF(ISERROR(VLOOKUP(D85,$P$25:$AE$28,14,0))=TRUE(),0,IF(OR(VLOOKUP(D85,$P$25:$AE$28,16,0)="wo",VLOOKUP(D85,$P$25:$AE$28,16,0)="ow"),0,VLOOKUP(D85,$P$25:$AE$28,14,0)))</f>
        <v>0</v>
      </c>
      <c r="L85" s="116" t="n">
        <f aca="false">IF(ISERROR(VLOOKUP(D85,$P$29:$AE$32,14,0))=TRUE(),0,IF(OR(VLOOKUP(D85,$P$29:$AE$32,16,0)="wo",VLOOKUP(D85,$P$29:$AE$32,16,0)="ow"),0,VLOOKUP(D85,$P$29:$AE$32,14,0)))</f>
        <v>0</v>
      </c>
      <c r="M85" s="145" t="n">
        <f aca="false">SUM(E85:H85)</f>
        <v>0</v>
      </c>
      <c r="N85" s="146" t="n">
        <f aca="false">SUM(I85:L85)</f>
        <v>0</v>
      </c>
    </row>
    <row r="86" customFormat="false" ht="15.75" hidden="false" customHeight="false" outlineLevel="0" collapsed="false">
      <c r="D86" s="2" t="n">
        <f aca="false">D33</f>
        <v>0</v>
      </c>
      <c r="E86" s="147" t="n">
        <f aca="false">IF(ISERROR(VLOOKUP(D86,$P$16:$AE$20,15,0))=TRUE(),0,IF(OR(VLOOKUP(D86,$P$16:$AE$20,16,0)="wo",VLOOKUP(D86,$P$16:$AE$20,16,0)="ow"),0,VLOOKUP(D86,$P$16:$AE$20,15,0)))</f>
        <v>0</v>
      </c>
      <c r="F86" s="143" t="n">
        <f aca="false">IF(ISERROR(VLOOKUP(D86,$P$21:$AE$24,15,0))=TRUE(),0,IF(OR(VLOOKUP(D86,$P$21:$AE$24,16,0)="wo",VLOOKUP(D86,$P$21:$AE$24,16,0)="ow"),0,VLOOKUP(D86,$P$21:$AE$24,15,0)))</f>
        <v>0</v>
      </c>
      <c r="G86" s="15" t="n">
        <f aca="false">IF(ISERROR(VLOOKUP(D86,$P$25:$AE$28,15,0))=TRUE(),0,IF(OR(VLOOKUP(D86,$P$25:$AE$28,16,0)="wo",VLOOKUP(D86,$P$25:$AE$28,16,0)="ow"),0,VLOOKUP(D86,$P$25:$AE$28,15,0)))</f>
        <v>0</v>
      </c>
      <c r="H86" s="16" t="n">
        <f aca="false">IF(ISERROR(VLOOKUP(D86,$P$29:$AE$32,15,0))=TRUE(),0,IF(OR(VLOOKUP(D86,$P$29:$AE$32,16,0)="wo",VLOOKUP(D86,$P$29:$AE$32,16,0)="ow"),0,VLOOKUP(D86,$P$29:$AE$32,15,0)))</f>
        <v>0</v>
      </c>
      <c r="I86" s="14" t="n">
        <f aca="false">IF(ISERROR(VLOOKUP(D86,$P$16:$AE$20,14,0))=TRUE(),0,IF(OR(VLOOKUP(D86,$P$16:$AE$20,16,0)="wo",VLOOKUP(D86,$P$16:$AE$20,16,0)="ow"),0,VLOOKUP(D86,$P$16:$AE$20,14,0)))</f>
        <v>0</v>
      </c>
      <c r="J86" s="15" t="n">
        <f aca="false">IF(ISERROR(VLOOKUP(D86,$P$21:$AE$24,14,0))=TRUE(),0,IF(OR(VLOOKUP(D86,$P$21:$AE$24,16,0)="wo",VLOOKUP(D86,$P$21:$AE$24,16,0)="ow"),0,VLOOKUP(D86,$P$21:$AE$24,14,0)))</f>
        <v>0</v>
      </c>
      <c r="K86" s="15" t="n">
        <f aca="false">IF(ISERROR(VLOOKUP(D86,$P$25:$AE$28,14,0))=TRUE(),0,IF(OR(VLOOKUP(D86,$P$25:$AE$28,16,0)="wo",VLOOKUP(D86,$P$25:$AE$28,16,0)="ow"),0,VLOOKUP(D86,$P$25:$AE$28,14,0)))</f>
        <v>0</v>
      </c>
      <c r="L86" s="16" t="n">
        <f aca="false">IF(ISERROR(VLOOKUP(D86,$P$29:$AE$32,14,0))=TRUE(),0,IF(OR(VLOOKUP(D86,$P$29:$AE$32,16,0)="wo",VLOOKUP(D86,$P$29:$AE$32,16,0)="ow"),0,VLOOKUP(D86,$P$29:$AE$32,14,0)))</f>
        <v>0</v>
      </c>
      <c r="M86" s="25" t="n">
        <f aca="false">SUM(E86:H86)</f>
        <v>0</v>
      </c>
      <c r="N86" s="26" t="n">
        <f aca="false">SUM(I86:L86)</f>
        <v>0</v>
      </c>
    </row>
    <row r="87" customFormat="false" ht="15.75" hidden="false" customHeight="false" outlineLevel="0" collapsed="false">
      <c r="D87" s="2" t="n">
        <f aca="false">D34</f>
        <v>0</v>
      </c>
      <c r="E87" s="25" t="n">
        <f aca="false">IF(ISERROR(VLOOKUP(D87,$P$16:$AE$20,15,0))=TRUE(),0,IF(OR(VLOOKUP(D87,$P$16:$AE$20,16,0)="wo",VLOOKUP(D87,$P$16:$AE$20,16,0)="ow"),0,VLOOKUP(D87,$P$16:$AE$20,15,0)))</f>
        <v>0</v>
      </c>
      <c r="F87" s="19" t="n">
        <f aca="false">IF(ISERROR(VLOOKUP(D87,$P$21:$AE$24,15,0))=TRUE(),0,IF(OR(VLOOKUP(D87,$P$21:$AE$24,16,0)="wo",VLOOKUP(D87,$P$21:$AE$24,16,0)="ow"),0,VLOOKUP(D87,$P$21:$AE$24,15,0)))</f>
        <v>0</v>
      </c>
      <c r="G87" s="17" t="n">
        <f aca="false">IF(ISERROR(VLOOKUP(D87,$P$25:$AE$28,15,0))=TRUE(),0,IF(OR(VLOOKUP(D87,$P$25:$AE$28,16,0)="wo",VLOOKUP(D87,$P$25:$AE$28,16,0)="ow"),0,VLOOKUP(D87,$P$25:$AE$28,15,0)))</f>
        <v>0</v>
      </c>
      <c r="H87" s="27" t="n">
        <f aca="false">IF(ISERROR(VLOOKUP(D87,$P$29:$AE$32,15,0))=TRUE(),0,IF(OR(VLOOKUP(D87,$P$29:$AE$32,16,0)="wo",VLOOKUP(D87,$P$29:$AE$32,16,0)="ow"),0,VLOOKUP(D87,$P$29:$AE$32,15,0)))</f>
        <v>0</v>
      </c>
      <c r="I87" s="21" t="n">
        <f aca="false">IF(ISERROR(VLOOKUP(D87,$P$16:$AE$20,14,0))=TRUE(),0,IF(OR(VLOOKUP(D87,$P$16:$AE$20,16,0)="wo",VLOOKUP(D87,$P$16:$AE$20,16,0)="ow"),0,VLOOKUP(D87,$P$16:$AE$20,14,0)))</f>
        <v>0</v>
      </c>
      <c r="J87" s="17" t="n">
        <f aca="false">IF(ISERROR(VLOOKUP(D87,$P$21:$AE$24,14,0))=TRUE(),0,IF(OR(VLOOKUP(D87,$P$21:$AE$24,16,0)="wo",VLOOKUP(D87,$P$21:$AE$24,16,0)="ow"),0,VLOOKUP(D87,$P$21:$AE$24,14,0)))</f>
        <v>0</v>
      </c>
      <c r="K87" s="17" t="n">
        <f aca="false">IF(ISERROR(VLOOKUP(D87,$P$25:$AE$28,14,0))=TRUE(),0,IF(OR(VLOOKUP(D87,$P$25:$AE$28,16,0)="wo",VLOOKUP(D87,$P$25:$AE$28,16,0)="ow"),0,VLOOKUP(D87,$P$25:$AE$28,14,0)))</f>
        <v>0</v>
      </c>
      <c r="L87" s="27" t="n">
        <f aca="false">IF(ISERROR(VLOOKUP(D87,$P$29:$AE$32,14,0))=TRUE(),0,IF(OR(VLOOKUP(D87,$P$29:$AE$32,16,0)="wo",VLOOKUP(D87,$P$29:$AE$32,16,0)="ow"),0,VLOOKUP(D87,$P$29:$AE$32,14,0)))</f>
        <v>0</v>
      </c>
      <c r="M87" s="25" t="n">
        <f aca="false">SUM(E87:H87)</f>
        <v>0</v>
      </c>
      <c r="N87" s="26" t="n">
        <f aca="false">SUM(I87:L87)</f>
        <v>0</v>
      </c>
    </row>
    <row r="88" customFormat="false" ht="15.75" hidden="false" customHeight="false" outlineLevel="0" collapsed="false">
      <c r="D88" s="2" t="n">
        <f aca="false">D35</f>
        <v>0</v>
      </c>
      <c r="E88" s="25" t="n">
        <f aca="false">IF(ISERROR(VLOOKUP(D88,$P$16:$AE$20,15,0))=TRUE(),0,IF(OR(VLOOKUP(D88,$P$16:$AE$20,16,0)="wo",VLOOKUP(D88,$P$16:$AE$20,16,0)="ow"),0,VLOOKUP(D88,$P$16:$AE$20,15,0)))</f>
        <v>0</v>
      </c>
      <c r="F88" s="19" t="n">
        <f aca="false">IF(ISERROR(VLOOKUP(D88,$P$21:$AE$24,15,0))=TRUE(),0,IF(OR(VLOOKUP(D88,$P$21:$AE$24,16,0)="wo",VLOOKUP(D88,$P$21:$AE$24,16,0)="ow"),0,VLOOKUP(D88,$P$21:$AE$24,15,0)))</f>
        <v>0</v>
      </c>
      <c r="G88" s="17" t="n">
        <f aca="false">IF(ISERROR(VLOOKUP(D88,$P$25:$AE$28,15,0))=TRUE(),0,IF(OR(VLOOKUP(D88,$P$25:$AE$28,16,0)="wo",VLOOKUP(D88,$P$25:$AE$28,16,0)="ow"),0,VLOOKUP(D88,$P$25:$AE$28,15,0)))</f>
        <v>0</v>
      </c>
      <c r="H88" s="27" t="n">
        <f aca="false">IF(ISERROR(VLOOKUP(D88,$P$29:$AE$32,15,0))=TRUE(),0,IF(OR(VLOOKUP(D88,$P$29:$AE$32,16,0)="wo",VLOOKUP(D88,$P$29:$AE$32,16,0)="ow"),0,VLOOKUP(D88,$P$29:$AE$32,15,0)))</f>
        <v>0</v>
      </c>
      <c r="I88" s="21" t="n">
        <f aca="false">IF(ISERROR(VLOOKUP(D88,$P$16:$AE$20,14,0))=TRUE(),0,IF(OR(VLOOKUP(D88,$P$16:$AE$20,16,0)="wo",VLOOKUP(D88,$P$16:$AE$20,16,0)="ow"),0,VLOOKUP(D88,$P$16:$AE$20,14,0)))</f>
        <v>0</v>
      </c>
      <c r="J88" s="17" t="n">
        <f aca="false">IF(ISERROR(VLOOKUP(D88,$P$21:$AE$24,14,0))=TRUE(),0,IF(OR(VLOOKUP(D88,$P$21:$AE$24,16,0)="wo",VLOOKUP(D88,$P$21:$AE$24,16,0)="ow"),0,VLOOKUP(D88,$P$21:$AE$24,14,0)))</f>
        <v>0</v>
      </c>
      <c r="K88" s="17" t="n">
        <f aca="false">IF(ISERROR(VLOOKUP(D88,$P$25:$AE$28,14,0))=TRUE(),0,IF(OR(VLOOKUP(D88,$P$25:$AE$28,16,0)="wo",VLOOKUP(D88,$P$25:$AE$28,16,0)="ow"),0,VLOOKUP(D88,$P$25:$AE$28,14,0)))</f>
        <v>0</v>
      </c>
      <c r="L88" s="27" t="n">
        <f aca="false">IF(ISERROR(VLOOKUP(D88,$P$29:$AE$32,14,0))=TRUE(),0,IF(OR(VLOOKUP(D88,$P$29:$AE$32,16,0)="wo",VLOOKUP(D88,$P$29:$AE$32,16,0)="ow"),0,VLOOKUP(D88,$P$29:$AE$32,14,0)))</f>
        <v>0</v>
      </c>
      <c r="M88" s="25" t="n">
        <f aca="false">SUM(E88:H88)</f>
        <v>0</v>
      </c>
      <c r="N88" s="26" t="n">
        <f aca="false">SUM(I88:L88)</f>
        <v>0</v>
      </c>
    </row>
    <row r="89" customFormat="false" ht="16.5" hidden="false" customHeight="false" outlineLevel="0" collapsed="false">
      <c r="D89" s="2" t="n">
        <f aca="false">D36</f>
        <v>0</v>
      </c>
      <c r="E89" s="145" t="n">
        <f aca="false">IF(ISERROR(VLOOKUP(D89,$P$16:$AE$20,15,0))=TRUE(),0,IF(OR(VLOOKUP(D89,$P$16:$AE$20,16,0)="wo",VLOOKUP(D89,$P$16:$AE$20,16,0)="ow"),0,VLOOKUP(D89,$P$16:$AE$20,15,0)))</f>
        <v>0</v>
      </c>
      <c r="F89" s="115" t="n">
        <f aca="false">IF(ISERROR(VLOOKUP(D89,$P$21:$AE$24,15,0))=TRUE(),0,IF(OR(VLOOKUP(D89,$P$21:$AE$24,16,0)="wo",VLOOKUP(D89,$P$21:$AE$24,16,0)="ow"),0,VLOOKUP(D89,$P$21:$AE$24,15,0)))</f>
        <v>0</v>
      </c>
      <c r="G89" s="114" t="n">
        <f aca="false">IF(ISERROR(VLOOKUP(D89,$P$25:$AE$28,15,0))=TRUE(),0,IF(OR(VLOOKUP(D89,$P$25:$AE$28,16,0)="wo",VLOOKUP(D89,$P$25:$AE$28,16,0)="ow"),0,VLOOKUP(D89,$P$25:$AE$28,15,0)))</f>
        <v>0</v>
      </c>
      <c r="H89" s="116" t="n">
        <f aca="false">IF(ISERROR(VLOOKUP(D89,$P$29:$AE$32,15,0))=TRUE(),0,IF(OR(VLOOKUP(D89,$P$29:$AE$32,16,0)="wo",VLOOKUP(D89,$P$29:$AE$32,16,0)="ow"),0,VLOOKUP(D89,$P$29:$AE$32,15,0)))</f>
        <v>0</v>
      </c>
      <c r="I89" s="112" t="n">
        <f aca="false">IF(ISERROR(VLOOKUP(D89,$P$16:$AE$20,14,0))=TRUE(),0,IF(OR(VLOOKUP(D89,$P$16:$AE$20,16,0)="wo",VLOOKUP(D89,$P$16:$AE$20,16,0)="ow"),0,VLOOKUP(D89,$P$16:$AE$20,14,0)))</f>
        <v>0</v>
      </c>
      <c r="J89" s="114" t="n">
        <f aca="false">IF(ISERROR(VLOOKUP(D89,$P$21:$AE$24,14,0))=TRUE(),0,IF(OR(VLOOKUP(D89,$P$21:$AE$24,16,0)="wo",VLOOKUP(D89,$P$21:$AE$24,16,0)="ow"),0,VLOOKUP(D89,$P$21:$AE$24,14,0)))</f>
        <v>0</v>
      </c>
      <c r="K89" s="114" t="n">
        <f aca="false">IF(ISERROR(VLOOKUP(D89,$P$25:$AE$28,14,0))=TRUE(),0,IF(OR(VLOOKUP(D89,$P$25:$AE$28,16,0)="wo",VLOOKUP(D89,$P$25:$AE$28,16,0)="ow"),0,VLOOKUP(D89,$P$25:$AE$28,14,0)))</f>
        <v>0</v>
      </c>
      <c r="L89" s="116" t="n">
        <f aca="false">IF(ISERROR(VLOOKUP(D89,$P$29:$AE$32,14,0))=TRUE(),0,IF(OR(VLOOKUP(D89,$P$29:$AE$32,16,0)="wo",VLOOKUP(D89,$P$29:$AE$32,16,0)="ow"),0,VLOOKUP(D89,$P$29:$AE$32,14,0)))</f>
        <v>0</v>
      </c>
      <c r="M89" s="145" t="n">
        <f aca="false">SUM(E89:H89)</f>
        <v>0</v>
      </c>
      <c r="N89" s="146" t="n">
        <f aca="false">SUM(I89:L89)</f>
        <v>0</v>
      </c>
    </row>
  </sheetData>
  <sheetProtection sheet="true" password="ceb3"/>
  <mergeCells count="49">
    <mergeCell ref="P2:AD3"/>
    <mergeCell ref="C3:F4"/>
    <mergeCell ref="G4:J4"/>
    <mergeCell ref="P4:AD5"/>
    <mergeCell ref="Y6:Z6"/>
    <mergeCell ref="AA6:AB6"/>
    <mergeCell ref="AC6:AD6"/>
    <mergeCell ref="P7:P8"/>
    <mergeCell ref="Q7:X8"/>
    <mergeCell ref="Y7:Z8"/>
    <mergeCell ref="AA7:AB8"/>
    <mergeCell ref="AC7:AD8"/>
    <mergeCell ref="P9:P10"/>
    <mergeCell ref="Q9:X10"/>
    <mergeCell ref="Y9:Z10"/>
    <mergeCell ref="AA9:AB10"/>
    <mergeCell ref="AC9:AD10"/>
    <mergeCell ref="C10:C11"/>
    <mergeCell ref="E10:E11"/>
    <mergeCell ref="F10:F11"/>
    <mergeCell ref="C12:C13"/>
    <mergeCell ref="E12:E13"/>
    <mergeCell ref="F12:F13"/>
    <mergeCell ref="Q12:S12"/>
    <mergeCell ref="T12:U12"/>
    <mergeCell ref="V12:W12"/>
    <mergeCell ref="X12:AD12"/>
    <mergeCell ref="Q13:S13"/>
    <mergeCell ref="T13:U13"/>
    <mergeCell ref="V13:W13"/>
    <mergeCell ref="X13:AD13"/>
    <mergeCell ref="Q14:Z14"/>
    <mergeCell ref="AA14:AB14"/>
    <mergeCell ref="AC14:AD14"/>
    <mergeCell ref="AV14:AZ14"/>
    <mergeCell ref="BB14:BF14"/>
    <mergeCell ref="L15:L16"/>
    <mergeCell ref="C21:F22"/>
    <mergeCell ref="G22:J22"/>
    <mergeCell ref="C28:C29"/>
    <mergeCell ref="E28:E29"/>
    <mergeCell ref="F28:F29"/>
    <mergeCell ref="C30:C31"/>
    <mergeCell ref="E30:E31"/>
    <mergeCell ref="F30:F31"/>
    <mergeCell ref="E68:H68"/>
    <mergeCell ref="I68:L68"/>
    <mergeCell ref="E80:H80"/>
    <mergeCell ref="I80:L80"/>
  </mergeCells>
  <printOptions headings="false" gridLines="false" gridLinesSet="true" horizontalCentered="false" verticalCentered="false"/>
  <pageMargins left="0.209722222222222" right="0.15" top="0.220138888888889" bottom="0.17986111111111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128.14"/>
  </cols>
  <sheetData>
    <row r="2" customFormat="false" ht="129.75" hidden="false" customHeight="true" outlineLevel="0" collapsed="false">
      <c r="A2" s="148" t="s">
        <v>70</v>
      </c>
    </row>
    <row r="3" customFormat="false" ht="47.25" hidden="false" customHeight="true" outlineLevel="0" collapsed="false">
      <c r="A3" s="149" t="s">
        <v>71</v>
      </c>
    </row>
    <row r="4" customFormat="false" ht="40.5" hidden="false" customHeight="true" outlineLevel="0" collapsed="false">
      <c r="A4" s="150" t="s">
        <v>72</v>
      </c>
    </row>
    <row r="5" customFormat="false" ht="12.75" hidden="false" customHeight="false" outlineLevel="0" collapsed="false">
      <c r="A5" s="149"/>
    </row>
    <row r="6" customFormat="false" ht="51" hidden="false" customHeight="false" outlineLevel="0" collapsed="false">
      <c r="A6" s="150" t="s">
        <v>73</v>
      </c>
    </row>
    <row r="7" customFormat="false" ht="12.75" hidden="false" customHeight="false" outlineLevel="0" collapsed="false">
      <c r="A7" s="149"/>
    </row>
    <row r="8" customFormat="false" ht="12.75" hidden="false" customHeight="false" outlineLevel="0" collapsed="false">
      <c r="A8" s="149"/>
    </row>
    <row r="9" customFormat="false" ht="12.75" hidden="false" customHeight="false" outlineLevel="0" collapsed="false">
      <c r="A9" s="149"/>
    </row>
    <row r="10" customFormat="false" ht="12.75" hidden="false" customHeight="false" outlineLevel="0" collapsed="false">
      <c r="A10" s="149"/>
    </row>
    <row r="11" customFormat="false" ht="12.75" hidden="false" customHeight="false" outlineLevel="0" collapsed="false">
      <c r="A11" s="149"/>
    </row>
    <row r="12" customFormat="false" ht="12.75" hidden="false" customHeight="false" outlineLevel="0" collapsed="false">
      <c r="A12" s="149"/>
    </row>
    <row r="13" customFormat="false" ht="12.75" hidden="false" customHeight="false" outlineLevel="0" collapsed="false">
      <c r="A13" s="149"/>
    </row>
    <row r="14" customFormat="false" ht="12.75" hidden="false" customHeight="false" outlineLevel="0" collapsed="false">
      <c r="A14" s="149"/>
    </row>
    <row r="15" customFormat="false" ht="12.75" hidden="false" customHeight="false" outlineLevel="0" collapsed="false">
      <c r="A15" s="149"/>
    </row>
    <row r="16" customFormat="false" ht="12.75" hidden="false" customHeight="false" outlineLevel="0" collapsed="false">
      <c r="A16" s="149"/>
    </row>
    <row r="18" customFormat="false" ht="15.75" hidden="false" customHeight="false" outlineLevel="0" collapsed="false">
      <c r="A18" s="148" t="s">
        <v>74</v>
      </c>
    </row>
    <row r="19" customFormat="false" ht="15.75" hidden="false" customHeight="false" outlineLevel="0" collapsed="false">
      <c r="A19" s="148" t="s">
        <v>75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LibreOffice/7.0.4.2$Linux_X86_64 LibreOffice_project/00$Build-2</Application>
  <AppVersion>15.0000</AppVers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1997-01-24T11:07:25Z</dcterms:created>
  <dc:creator>Microsoft Corporation</dc:creator>
  <dc:description/>
  <dc:language>en-GB</dc:language>
  <cp:lastModifiedBy/>
  <cp:lastPrinted>2022-03-16T19:28:39Z</cp:lastPrinted>
  <dcterms:modified xsi:type="dcterms:W3CDTF">2022-10-24T14:37:39Z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